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C:\Users\robertr\Documents\Robi\iz_NW\INVESTICIJE\INVESTICIJE_2018\Garažna Hiša Prisoje 2018\PONOVNI RAZPIS 2018\"/>
    </mc:Choice>
  </mc:AlternateContent>
  <xr:revisionPtr revIDLastSave="0" documentId="10_ncr:8100000_{A2C61A46-1C36-424A-A255-7C7E012C834C}" xr6:coauthVersionLast="34" xr6:coauthVersionMax="34" xr10:uidLastSave="{00000000-0000-0000-0000-000000000000}"/>
  <bookViews>
    <workbookView xWindow="0" yWindow="0" windowWidth="16875" windowHeight="13065" tabRatio="793" xr2:uid="{00000000-000D-0000-FFFF-FFFF00000000}"/>
  </bookViews>
  <sheets>
    <sheet name="Rekapitulacija" sheetId="3" r:id="rId1"/>
    <sheet name="1_Etaža" sheetId="4" r:id="rId2"/>
    <sheet name="2_Etaža" sheetId="5" r:id="rId3"/>
    <sheet name="3_Etaža" sheetId="6" r:id="rId4"/>
    <sheet name="list1." sheetId="1" r:id="rId5"/>
    <sheet name="List1" sheetId="7" r:id="rId6"/>
  </sheets>
  <definedNames>
    <definedName name="_xlnm.Print_Area" localSheetId="1">'1_Etaža'!$A$1:$F$67</definedName>
    <definedName name="_xlnm.Print_Area" localSheetId="2">'2_Etaža'!$A$1:$F$64</definedName>
    <definedName name="_xlnm.Print_Area" localSheetId="3">'3_Etaža'!$A$1:$F$65</definedName>
  </definedNames>
  <calcPr calcId="162913"/>
</workbook>
</file>

<file path=xl/calcChain.xml><?xml version="1.0" encoding="utf-8"?>
<calcChain xmlns="http://schemas.openxmlformats.org/spreadsheetml/2006/main">
  <c r="F25" i="6" l="1"/>
  <c r="F25" i="5"/>
  <c r="F26" i="4"/>
  <c r="F60" i="4" l="1"/>
  <c r="F62" i="4" s="1"/>
  <c r="F64" i="4" l="1"/>
  <c r="D34" i="6" l="1"/>
  <c r="D39" i="6"/>
  <c r="D45" i="6"/>
  <c r="D45" i="4"/>
  <c r="D39" i="4"/>
  <c r="D33" i="4"/>
  <c r="D44" i="5"/>
  <c r="D38" i="5"/>
  <c r="D33" i="5"/>
  <c r="D30" i="4"/>
  <c r="D29" i="5"/>
  <c r="D29" i="6"/>
  <c r="D46" i="5" l="1"/>
  <c r="D35" i="5"/>
  <c r="D52" i="6"/>
  <c r="F52" i="6" s="1"/>
  <c r="D54" i="4"/>
  <c r="F29" i="5"/>
  <c r="F50" i="6"/>
  <c r="F48" i="6"/>
  <c r="D46" i="6"/>
  <c r="F45" i="6"/>
  <c r="D40" i="6"/>
  <c r="F39" i="6"/>
  <c r="D35" i="6"/>
  <c r="F34" i="6"/>
  <c r="F21" i="6"/>
  <c r="F15" i="6"/>
  <c r="F9" i="6"/>
  <c r="F50" i="5"/>
  <c r="F48" i="5"/>
  <c r="F44" i="5"/>
  <c r="D40" i="5"/>
  <c r="F38" i="5"/>
  <c r="F21" i="5"/>
  <c r="F15" i="5"/>
  <c r="F9" i="5"/>
  <c r="F33" i="5" l="1"/>
  <c r="F29" i="6"/>
  <c r="F55" i="6" s="1"/>
  <c r="F24" i="6"/>
  <c r="D52" i="5"/>
  <c r="F52" i="5" s="1"/>
  <c r="E11" i="3"/>
  <c r="F24" i="5"/>
  <c r="D11" i="3" s="1"/>
  <c r="F30" i="4"/>
  <c r="F54" i="4"/>
  <c r="F52" i="4"/>
  <c r="F50" i="4"/>
  <c r="D48" i="4"/>
  <c r="F45" i="4"/>
  <c r="D42" i="4"/>
  <c r="F39" i="4"/>
  <c r="D36" i="4"/>
  <c r="F33" i="4"/>
  <c r="F22" i="4"/>
  <c r="F16" i="4"/>
  <c r="F10" i="4"/>
  <c r="F55" i="5" l="1"/>
  <c r="F56" i="5" s="1"/>
  <c r="D12" i="3" s="1"/>
  <c r="F57" i="4"/>
  <c r="F58" i="4" s="1"/>
  <c r="C12" i="3" s="1"/>
  <c r="F56" i="6"/>
  <c r="F25" i="4"/>
  <c r="C11" i="3" s="1"/>
  <c r="D13" i="3" l="1"/>
  <c r="D14" i="3" s="1"/>
  <c r="D15" i="3" s="1"/>
  <c r="F12" i="3"/>
  <c r="C13" i="3"/>
  <c r="C14" i="3" s="1"/>
  <c r="F11" i="3"/>
  <c r="F58" i="5"/>
  <c r="F60" i="5" s="1"/>
  <c r="F62" i="5" s="1"/>
  <c r="F58" i="6"/>
  <c r="F60" i="6" s="1"/>
  <c r="F62" i="6" s="1"/>
  <c r="E12" i="3"/>
  <c r="F13" i="3" l="1"/>
  <c r="F14" i="3" s="1"/>
  <c r="F15" i="3" s="1"/>
  <c r="E13" i="3"/>
  <c r="E14" i="3" l="1"/>
  <c r="E15" i="3" s="1"/>
  <c r="C15" i="3"/>
</calcChain>
</file>

<file path=xl/sharedStrings.xml><?xml version="1.0" encoding="utf-8"?>
<sst xmlns="http://schemas.openxmlformats.org/spreadsheetml/2006/main" count="235" uniqueCount="70">
  <si>
    <t>Koper, 13.09.2016</t>
  </si>
  <si>
    <t>Objekt:</t>
  </si>
  <si>
    <t>Garažna hiša Prisoje</t>
  </si>
  <si>
    <t>Predmet:</t>
  </si>
  <si>
    <t>Ocena stroška sanacije garažne hiše Prisoje</t>
  </si>
  <si>
    <t>Priložena ocena stroškov sanacije  garažne hiše Prisoje je razdeljena na 2 sklopa in sicer:</t>
  </si>
  <si>
    <t>1.</t>
  </si>
  <si>
    <t>Sanacija obstoječega stanja</t>
  </si>
  <si>
    <t>Sanacija obstoječega stanja zajema:</t>
  </si>
  <si>
    <t>sanacija stropov v vseh treh etažah zajema: sanacijo vidne armature, ter sanacijo stropov (zaščita armature)</t>
  </si>
  <si>
    <t>sanacija poškodovanih betonskih robov parapetnih in vertikalnih zidov ob zunanjem robu garažne hiše</t>
  </si>
  <si>
    <t xml:space="preserve">čiščenje, sanacija ter barvanje fasade garažne hiše </t>
  </si>
  <si>
    <t>m2</t>
  </si>
  <si>
    <t>skupno:</t>
  </si>
  <si>
    <t>m1</t>
  </si>
  <si>
    <t>SKUPAJ</t>
  </si>
  <si>
    <t>DDV 22%</t>
  </si>
  <si>
    <t>SKUPAJ Z DDV</t>
  </si>
  <si>
    <t>REKAPITULACIJA</t>
  </si>
  <si>
    <t xml:space="preserve">1. </t>
  </si>
  <si>
    <t>Sanacija in barvanje stropov ter sten objekta</t>
  </si>
  <si>
    <t>EUR</t>
  </si>
  <si>
    <t>SKUPAJ (brez DDV):</t>
  </si>
  <si>
    <t xml:space="preserve">DDV 22 % </t>
  </si>
  <si>
    <t>SKUPAJ (z DDV):</t>
  </si>
  <si>
    <t>Izdelava neprekinjene tankoslojne  vzdolžne označbe</t>
  </si>
  <si>
    <t>z enokomponentno belo barvo, strojno,</t>
  </si>
  <si>
    <t>vključno 250 g/m2 posipa s steklenimi kroglicami,</t>
  </si>
  <si>
    <t>debelina plasti suhe snovi 250µm,širina črte 10 cm</t>
  </si>
  <si>
    <t>m</t>
  </si>
  <si>
    <t>z enokomponentnorumeno barvo, strojno,</t>
  </si>
  <si>
    <t>( označevanje prostorov za invalide)</t>
  </si>
  <si>
    <t xml:space="preserve">Izdelava tankoslojne prečne in ostalih označb na vozišču, </t>
  </si>
  <si>
    <t>debelina plasti suhe snovi 250µm, površina označbe do 0,5 m2</t>
  </si>
  <si>
    <t xml:space="preserve">(puščice  dolžine 2,50m) </t>
  </si>
  <si>
    <t>SKUPAJ:</t>
  </si>
  <si>
    <t>Horizontalna signalizacija</t>
  </si>
  <si>
    <t>Nepredvidena dela vpisana v gradbeni dnevnik in potrjena s strani nadzornega organa in predstavnika naročnika v višini 5 % od vrednosti postavk 1 do 3 .</t>
  </si>
  <si>
    <t xml:space="preserve">I. etaža </t>
  </si>
  <si>
    <t xml:space="preserve">II. etaža </t>
  </si>
  <si>
    <t xml:space="preserve"> </t>
  </si>
  <si>
    <t>enota</t>
  </si>
  <si>
    <t>količina</t>
  </si>
  <si>
    <t xml:space="preserve">Hidrodinamično čiščenje ter strojno pranje z visokotlačnim strojem (500 barov) notranjih betonskih površin (zidov in stropov) z nanosom sredstva za nevtralizacijo organskih umazanij in odmaščevanje – priprava za barvanje. V postavki je zajeta postavitev odra, potrebni priključek za vodo oz. Cisterna in zaščita obstoječe zunanje električne napeljave ter svetil. </t>
  </si>
  <si>
    <t>Sanacija in barvanje zidov in stropov objekta</t>
  </si>
  <si>
    <t>Nepredvidena dela vpisana v gradbeni dnevnik in potrjena s strani nadzornega organa in predstavnika naročnika v višini 5 % od vrednosti postavk 1 do 7 .</t>
  </si>
  <si>
    <t>1. ETAŽA</t>
  </si>
  <si>
    <t>2. ETAŽA</t>
  </si>
  <si>
    <t>3. ETAŽA</t>
  </si>
  <si>
    <t>SKUPAJ (1,2 in 3. ETAŽA)</t>
  </si>
  <si>
    <t>2.</t>
  </si>
  <si>
    <t xml:space="preserve"> Sanacija zidov in stropov s sanacijsko malto vključno s pripravo, z dodatkom umetnih vlaken po navodilih proizvajalca po predpisanem postopku za tovrstna dela in recepturi v debelini od 0 - 30 mm upoštevajoč delovni oder. Posamezne sanacijske površine od 1 do 9 m2. Sanacijske površine se določijo po izvednem pranju iz postvake 2 (cca 5 % stropne površine ter stene parapetnega zidu v višini 40 cm). </t>
  </si>
  <si>
    <t xml:space="preserve">Lokalno odstranjevanje poškodovanega betona zidov in stropov do stabilne podlage z visokotlačnim pranjem 1500 bar do 2500 bar vodnega pritiska ali s podobno tehnologijo kot zgoraj, do zdrave podlage. V postavki je zajeta postavitev odra, potrebni priključek za vodo oz. Cisterna in zaščita obstoječe zunanje električne napeljave ter svetil. </t>
  </si>
  <si>
    <t>Čiščenje vidne armature na mestih vidne sanacije do stopnje čistosti St2 in cementni zaščitni premaz z inhibitorji korozije v 2 slojih, material izpolnjuje zahteve EN 1504-7, naprimer kot  Sika MonoTop 910N ali enakovredno. Vse v skladu z navodili proizvajalca.</t>
  </si>
  <si>
    <t xml:space="preserve"> Z mikroarmirano cementno sanacijsko malto R4 v debelini do 30 mm, material izpolnjuje zahteve EN 1504-3, naprimer Sika MonoTop 412N ali enakovredno.</t>
  </si>
  <si>
    <t>Peskanje poškodovanih sten parapetnih zidov ter vogalov betonskih odprtin na objektu. Peskanje se vrši v širini cca 40 cm do 60 cm (peta zidu). Postavka zajema peskanje vidne armature in poškodovanih betonskih površin z čiščenjem in odvozom ostankov na deponijo. Vse do povsem zdrave površine.</t>
  </si>
  <si>
    <t>Barvanje notranjih sten in stropov z Acryl color barvo v dveh slojih ali enakovredno, vključno z impregnacijo (emulzija). V postavki je vključena tudi postavitev delovnega odra. Priprava podlage in izvedba skladno z navodili proizvajalca</t>
  </si>
  <si>
    <t>Sanacija in obdelava zunanjih stropnih odkapnih robov s sanacijsko malto (2xmalta, 1xmrežica), nad odprtinami vključno z vgradnjo odkapnega profila - vogalnika z namenom preprečitve odcejanja vode horizontalno po stropu razvite širine do 40 cm. V postavki je zajeta tudi demontaža in ponovna montaža obstoječih žlebov.</t>
  </si>
  <si>
    <t xml:space="preserve"> Sanacija zidov in stropov s sanacijsko malto vključno s pripravo, z dodatkom umetnih vlaken po navodilih proizvajalca po predpisanem postopku za tovrstna dela in recepturi v debelini od 0 - 30 mm upoštevajoč delovni oder. Posamezne sanacijske površine od 1 do 9 m2. Sanacijske površine se določijo po izvednem pranju iz postvake 2 (cca 6% stropne površine ter stene parapetnega zidu v višini 40 cm). </t>
  </si>
  <si>
    <t xml:space="preserve">Sanacija zidov in stropov s sanacijsko malto vključno s pripravo, z dodatkom umetnih vlaken po navodilih proizvajalca po predpisanem postopku za tovrstna dela in recepturi v debelini od 0 - 30 mm upoštevajoč delovni oder. Posamezne sanacijske površine od 1 do 9 m2. Sanacijske površine se določijo po izvednem pranju iz postvake 2 (cca 18% stropne površine ter stene parapetnega zidu v višini 40 cm). </t>
  </si>
  <si>
    <t xml:space="preserve"> Čiščenje vidne armature na mestih vidne sanacije do stopnje čistosti St2 in cementni zaščitni premaz z inhibitorji korozije v 2 slojih, material izpolnjuje zahteve EN 1504-7, naprimer kot  Sika MonoTop 910N ali enakovredno. Vse v skladu z navodili proizvajalca.</t>
  </si>
  <si>
    <t>Ureditev garažne hiše v Prisojah - 1. ETAŽA</t>
  </si>
  <si>
    <t>Ureditev garažne hiše v Prisojah - 2. ETAŽA</t>
  </si>
  <si>
    <t>Ureditev garažne hiše v Prisojah - 3. ETAŽA</t>
  </si>
  <si>
    <t>Izdelava neprekinjene tankoslojne vzdolžne označbe</t>
  </si>
  <si>
    <t>III. etaža</t>
  </si>
  <si>
    <t>Koper, 14.08.2018</t>
  </si>
  <si>
    <t>Ureditev garažne hiše v Prisojah</t>
  </si>
  <si>
    <t>cena na enoto (EUR)</t>
  </si>
  <si>
    <t>za celoto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</si>
</sst>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36" x14ac:knownFonts="1">
    <font>
      <sz val="10"/>
      <name val="Arial CE"/>
      <family val="2"/>
      <charset val="238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sz val="12"/>
      <name val="Times New Roman"/>
      <family val="1"/>
      <charset val="238"/>
    </font>
    <font>
      <sz val="11"/>
      <color indexed="63"/>
      <name val="Arial"/>
      <family val="2"/>
      <charset val="1"/>
    </font>
    <font>
      <sz val="8"/>
      <name val="Arial CE"/>
      <family val="2"/>
      <charset val="238"/>
    </font>
    <font>
      <sz val="11"/>
      <color indexed="12"/>
      <name val="Arial"/>
      <family val="2"/>
      <charset val="1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14"/>
      <name val="Arial"/>
      <family val="2"/>
      <charset val="238"/>
    </font>
    <font>
      <strike/>
      <sz val="11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1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2"/>
      <name val="Arial"/>
      <family val="2"/>
      <charset val="1"/>
    </font>
    <font>
      <b/>
      <sz val="10"/>
      <name val="Arial"/>
      <family val="2"/>
      <charset val="238"/>
    </font>
    <font>
      <b/>
      <sz val="15"/>
      <color indexed="56"/>
      <name val="Calibri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2"/>
      <color indexed="14"/>
      <name val="Times New Roman"/>
      <family val="1"/>
      <charset val="238"/>
    </font>
    <font>
      <sz val="12"/>
      <color indexed="12"/>
      <name val="Times New Roman"/>
      <family val="1"/>
      <charset val="238"/>
    </font>
    <font>
      <sz val="11"/>
      <color indexed="12"/>
      <name val="Calibri Light"/>
      <family val="2"/>
      <charset val="238"/>
    </font>
    <font>
      <sz val="12"/>
      <name val="Arial"/>
      <family val="2"/>
      <charset val="238"/>
    </font>
    <font>
      <b/>
      <sz val="10"/>
      <name val="Arial CE"/>
      <charset val="238"/>
    </font>
    <font>
      <sz val="11"/>
      <color theme="8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u/>
      <sz val="11"/>
      <name val="Arial"/>
      <family val="2"/>
      <charset val="238"/>
    </font>
    <font>
      <sz val="11"/>
      <name val="Calibri Light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1" applyNumberFormat="0" applyFill="0" applyAlignment="0" applyProtection="0"/>
  </cellStyleXfs>
  <cellXfs count="2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/>
    <xf numFmtId="4" fontId="1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7" fillId="0" borderId="0" xfId="0" applyFont="1"/>
    <xf numFmtId="0" fontId="7" fillId="0" borderId="2" xfId="0" applyFont="1" applyFill="1" applyBorder="1"/>
    <xf numFmtId="0" fontId="8" fillId="0" borderId="3" xfId="0" applyFont="1" applyFill="1" applyBorder="1"/>
    <xf numFmtId="0" fontId="0" fillId="0" borderId="2" xfId="0" applyBorder="1"/>
    <xf numFmtId="0" fontId="9" fillId="0" borderId="2" xfId="0" applyFont="1" applyBorder="1" applyAlignment="1">
      <alignment horizontal="center"/>
    </xf>
    <xf numFmtId="0" fontId="0" fillId="0" borderId="0" xfId="0" applyFont="1"/>
    <xf numFmtId="4" fontId="0" fillId="0" borderId="0" xfId="0" applyNumberFormat="1" applyFont="1" applyProtection="1"/>
    <xf numFmtId="4" fontId="10" fillId="0" borderId="0" xfId="0" quotePrefix="1" applyNumberFormat="1" applyFont="1" applyAlignment="1" applyProtection="1">
      <alignment horizontal="right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Alignment="1">
      <alignment horizontal="right"/>
    </xf>
    <xf numFmtId="0" fontId="0" fillId="0" borderId="0" xfId="0" applyFont="1" applyProtection="1"/>
    <xf numFmtId="4" fontId="0" fillId="0" borderId="0" xfId="0" applyNumberFormat="1" applyFont="1" applyAlignment="1" applyProtection="1">
      <alignment horizontal="right"/>
    </xf>
    <xf numFmtId="0" fontId="10" fillId="0" borderId="0" xfId="0" applyFont="1" applyAlignment="1">
      <alignment horizontal="left"/>
    </xf>
    <xf numFmtId="0" fontId="0" fillId="0" borderId="0" xfId="0" applyFont="1" applyAlignment="1" applyProtection="1">
      <alignment horizontal="left"/>
    </xf>
    <xf numFmtId="0" fontId="3" fillId="0" borderId="0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Border="1"/>
    <xf numFmtId="0" fontId="2" fillId="0" borderId="0" xfId="0" applyFont="1" applyAlignment="1">
      <alignment horizontal="left" wrapText="1"/>
    </xf>
    <xf numFmtId="4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4" fontId="2" fillId="0" borderId="5" xfId="0" applyNumberFormat="1" applyFont="1" applyBorder="1" applyAlignment="1">
      <alignment horizontal="left" wrapText="1" shrinkToFit="1"/>
    </xf>
    <xf numFmtId="0" fontId="11" fillId="0" borderId="0" xfId="0" applyFont="1"/>
    <xf numFmtId="4" fontId="11" fillId="0" borderId="0" xfId="0" applyNumberFormat="1" applyFont="1" applyProtection="1"/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/>
    <xf numFmtId="0" fontId="13" fillId="0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0" fontId="17" fillId="0" borderId="0" xfId="0" applyFont="1"/>
    <xf numFmtId="4" fontId="20" fillId="0" borderId="0" xfId="0" applyNumberFormat="1" applyFont="1" applyFill="1"/>
    <xf numFmtId="0" fontId="21" fillId="0" borderId="0" xfId="0" applyFont="1" applyFill="1"/>
    <xf numFmtId="0" fontId="18" fillId="0" borderId="7" xfId="0" applyNumberFormat="1" applyFont="1" applyFill="1" applyBorder="1" applyAlignment="1">
      <alignment vertical="top" wrapText="1"/>
    </xf>
    <xf numFmtId="0" fontId="22" fillId="0" borderId="0" xfId="0" applyFont="1"/>
    <xf numFmtId="4" fontId="14" fillId="0" borderId="0" xfId="0" applyNumberFormat="1" applyFont="1" applyFill="1"/>
    <xf numFmtId="0" fontId="23" fillId="0" borderId="0" xfId="0" applyFont="1"/>
    <xf numFmtId="4" fontId="6" fillId="0" borderId="0" xfId="0" applyNumberFormat="1" applyFont="1" applyFill="1" applyAlignment="1">
      <alignment horizontal="right"/>
    </xf>
    <xf numFmtId="4" fontId="23" fillId="0" borderId="0" xfId="0" applyNumberFormat="1" applyFont="1"/>
    <xf numFmtId="2" fontId="15" fillId="0" borderId="0" xfId="0" applyNumberFormat="1" applyFont="1" applyAlignment="1">
      <alignment horizontal="right"/>
    </xf>
    <xf numFmtId="2" fontId="15" fillId="0" borderId="0" xfId="0" applyNumberFormat="1" applyFont="1"/>
    <xf numFmtId="4" fontId="15" fillId="0" borderId="0" xfId="0" applyNumberFormat="1" applyFont="1"/>
    <xf numFmtId="2" fontId="15" fillId="0" borderId="0" xfId="0" applyNumberFormat="1" applyFont="1" applyAlignment="1">
      <alignment horizontal="left" wrapText="1"/>
    </xf>
    <xf numFmtId="4" fontId="15" fillId="0" borderId="0" xfId="0" applyNumberFormat="1" applyFont="1" applyFill="1"/>
    <xf numFmtId="0" fontId="24" fillId="0" borderId="0" xfId="0" applyFont="1"/>
    <xf numFmtId="4" fontId="16" fillId="0" borderId="0" xfId="0" applyNumberFormat="1" applyFont="1" applyAlignment="1">
      <alignment horizontal="left"/>
    </xf>
    <xf numFmtId="0" fontId="16" fillId="0" borderId="0" xfId="0" applyFont="1"/>
    <xf numFmtId="4" fontId="16" fillId="0" borderId="0" xfId="0" applyNumberFormat="1" applyFont="1" applyFill="1"/>
    <xf numFmtId="0" fontId="16" fillId="0" borderId="0" xfId="0" applyFont="1" applyFill="1"/>
    <xf numFmtId="4" fontId="12" fillId="0" borderId="0" xfId="0" applyNumberFormat="1" applyFont="1" applyFill="1"/>
    <xf numFmtId="0" fontId="15" fillId="0" borderId="0" xfId="0" applyFont="1" applyFill="1"/>
    <xf numFmtId="0" fontId="15" fillId="0" borderId="0" xfId="0" applyFont="1"/>
    <xf numFmtId="0" fontId="25" fillId="0" borderId="0" xfId="0" applyFont="1"/>
    <xf numFmtId="0" fontId="23" fillId="0" borderId="0" xfId="0" applyFont="1" applyBorder="1" applyAlignment="1">
      <alignment wrapText="1"/>
    </xf>
    <xf numFmtId="0" fontId="24" fillId="0" borderId="0" xfId="0" applyFont="1" applyBorder="1"/>
    <xf numFmtId="0" fontId="26" fillId="0" borderId="0" xfId="0" applyFont="1"/>
    <xf numFmtId="4" fontId="27" fillId="0" borderId="0" xfId="0" applyNumberFormat="1" applyFont="1" applyFill="1"/>
    <xf numFmtId="0" fontId="28" fillId="0" borderId="2" xfId="0" applyFont="1" applyBorder="1" applyAlignment="1">
      <alignment horizontal="center"/>
    </xf>
    <xf numFmtId="4" fontId="29" fillId="0" borderId="3" xfId="0" applyNumberFormat="1" applyFont="1" applyBorder="1"/>
    <xf numFmtId="4" fontId="28" fillId="0" borderId="2" xfId="0" applyNumberFormat="1" applyFont="1" applyBorder="1"/>
    <xf numFmtId="0" fontId="26" fillId="0" borderId="2" xfId="0" applyFont="1" applyBorder="1" applyAlignment="1">
      <alignment wrapText="1"/>
    </xf>
    <xf numFmtId="0" fontId="7" fillId="0" borderId="3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left" wrapText="1" shrinkToFi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30" fillId="2" borderId="0" xfId="0" applyFont="1" applyFill="1" applyAlignment="1">
      <alignment horizontal="left" wrapTex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left"/>
    </xf>
    <xf numFmtId="0" fontId="20" fillId="0" borderId="0" xfId="0" applyFont="1"/>
    <xf numFmtId="0" fontId="15" fillId="0" borderId="0" xfId="0" applyFont="1" applyAlignment="1" applyProtection="1">
      <alignment horizontal="left"/>
    </xf>
    <xf numFmtId="4" fontId="15" fillId="0" borderId="0" xfId="0" applyNumberFormat="1" applyFont="1" applyProtection="1"/>
    <xf numFmtId="4" fontId="15" fillId="0" borderId="0" xfId="0" applyNumberFormat="1" applyFont="1" applyAlignment="1" applyProtection="1">
      <alignment horizontal="right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right"/>
    </xf>
    <xf numFmtId="4" fontId="31" fillId="0" borderId="0" xfId="0" applyNumberFormat="1" applyFont="1" applyAlignment="1">
      <alignment horizontal="right"/>
    </xf>
    <xf numFmtId="4" fontId="31" fillId="0" borderId="0" xfId="0" applyNumberFormat="1" applyFont="1"/>
    <xf numFmtId="0" fontId="15" fillId="0" borderId="7" xfId="0" applyFont="1" applyBorder="1" applyAlignment="1">
      <alignment horizontal="center"/>
    </xf>
    <xf numFmtId="0" fontId="20" fillId="0" borderId="7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4" fontId="15" fillId="0" borderId="7" xfId="0" applyNumberFormat="1" applyFont="1" applyBorder="1" applyProtection="1"/>
    <xf numFmtId="4" fontId="15" fillId="0" borderId="7" xfId="0" applyNumberFormat="1" applyFont="1" applyBorder="1" applyAlignment="1" applyProtection="1">
      <alignment horizontal="right"/>
    </xf>
    <xf numFmtId="0" fontId="15" fillId="0" borderId="0" xfId="0" applyFont="1" applyBorder="1" applyAlignment="1">
      <alignment horizontal="center"/>
    </xf>
    <xf numFmtId="0" fontId="20" fillId="0" borderId="0" xfId="0" applyFont="1" applyBorder="1" applyAlignment="1" applyProtection="1">
      <alignment horizontal="left"/>
    </xf>
    <xf numFmtId="0" fontId="20" fillId="0" borderId="0" xfId="0" applyFont="1" applyBorder="1" applyProtection="1"/>
    <xf numFmtId="4" fontId="20" fillId="0" borderId="0" xfId="0" applyNumberFormat="1" applyFont="1" applyBorder="1" applyProtection="1"/>
    <xf numFmtId="4" fontId="20" fillId="0" borderId="0" xfId="0" applyNumberFormat="1" applyFont="1" applyBorder="1" applyAlignment="1" applyProtection="1">
      <alignment horizontal="right"/>
    </xf>
    <xf numFmtId="4" fontId="20" fillId="0" borderId="0" xfId="0" applyNumberFormat="1" applyFont="1" applyFill="1" applyBorder="1" applyAlignment="1">
      <alignment vertical="top" wrapText="1"/>
    </xf>
    <xf numFmtId="4" fontId="18" fillId="0" borderId="0" xfId="0" applyNumberFormat="1" applyFont="1" applyFill="1" applyBorder="1" applyAlignment="1">
      <alignment horizontal="left"/>
    </xf>
    <xf numFmtId="4" fontId="20" fillId="0" borderId="0" xfId="1" applyNumberFormat="1" applyFont="1" applyFill="1" applyBorder="1" applyAlignment="1" applyProtection="1">
      <alignment horizontal="right" wrapText="1"/>
    </xf>
    <xf numFmtId="4" fontId="18" fillId="0" borderId="0" xfId="1" applyNumberFormat="1" applyFont="1" applyFill="1" applyBorder="1" applyAlignment="1" applyProtection="1">
      <alignment horizontal="right" wrapText="1"/>
    </xf>
    <xf numFmtId="4" fontId="15" fillId="0" borderId="7" xfId="0" applyNumberFormat="1" applyFont="1" applyFill="1" applyBorder="1" applyAlignment="1">
      <alignment vertical="top" wrapText="1"/>
    </xf>
    <xf numFmtId="164" fontId="15" fillId="0" borderId="7" xfId="0" applyNumberFormat="1" applyFont="1" applyFill="1" applyBorder="1" applyAlignment="1">
      <alignment horizontal="left"/>
    </xf>
    <xf numFmtId="4" fontId="15" fillId="0" borderId="7" xfId="0" applyNumberFormat="1" applyFont="1" applyFill="1" applyBorder="1" applyAlignment="1">
      <alignment horizontal="center"/>
    </xf>
    <xf numFmtId="4" fontId="15" fillId="0" borderId="7" xfId="1" applyNumberFormat="1" applyFont="1" applyFill="1" applyBorder="1" applyAlignment="1" applyProtection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/>
    <xf numFmtId="2" fontId="30" fillId="0" borderId="0" xfId="0" applyNumberFormat="1" applyFont="1"/>
    <xf numFmtId="4" fontId="30" fillId="0" borderId="0" xfId="0" applyNumberFormat="1" applyFont="1"/>
    <xf numFmtId="0" fontId="30" fillId="0" borderId="0" xfId="0" applyFont="1" applyAlignment="1">
      <alignment wrapText="1"/>
    </xf>
    <xf numFmtId="0" fontId="30" fillId="3" borderId="0" xfId="0" applyFont="1" applyFill="1"/>
    <xf numFmtId="2" fontId="32" fillId="0" borderId="0" xfId="0" applyNumberFormat="1" applyFont="1" applyAlignment="1">
      <alignment horizontal="left" wrapText="1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4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left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right"/>
    </xf>
    <xf numFmtId="4" fontId="15" fillId="0" borderId="0" xfId="0" applyNumberFormat="1" applyFont="1" applyBorder="1" applyAlignment="1">
      <alignment horizontal="right"/>
    </xf>
    <xf numFmtId="4" fontId="15" fillId="0" borderId="0" xfId="0" applyNumberFormat="1" applyFont="1" applyBorder="1"/>
    <xf numFmtId="0" fontId="33" fillId="0" borderId="0" xfId="0" applyFont="1" applyFill="1" applyAlignment="1">
      <alignment horizontal="center" vertical="top" wrapText="1"/>
    </xf>
    <xf numFmtId="2" fontId="33" fillId="0" borderId="0" xfId="0" applyNumberFormat="1" applyFont="1" applyAlignment="1">
      <alignment horizontal="left" wrapText="1"/>
    </xf>
    <xf numFmtId="2" fontId="33" fillId="0" borderId="0" xfId="0" applyNumberFormat="1" applyFont="1" applyAlignment="1">
      <alignment horizontal="right"/>
    </xf>
    <xf numFmtId="4" fontId="33" fillId="0" borderId="0" xfId="0" applyNumberFormat="1" applyFont="1" applyAlignment="1">
      <alignment horizontal="right"/>
    </xf>
    <xf numFmtId="2" fontId="33" fillId="0" borderId="0" xfId="0" applyNumberFormat="1" applyFont="1"/>
    <xf numFmtId="4" fontId="33" fillId="0" borderId="0" xfId="0" applyNumberFormat="1" applyFont="1"/>
    <xf numFmtId="0" fontId="15" fillId="0" borderId="7" xfId="0" applyFont="1" applyFill="1" applyBorder="1" applyAlignment="1">
      <alignment horizontal="center" vertical="top" wrapText="1"/>
    </xf>
    <xf numFmtId="2" fontId="15" fillId="0" borderId="7" xfId="0" applyNumberFormat="1" applyFont="1" applyFill="1" applyBorder="1" applyAlignment="1">
      <alignment horizontal="left" wrapText="1"/>
    </xf>
    <xf numFmtId="2" fontId="15" fillId="0" borderId="7" xfId="0" applyNumberFormat="1" applyFont="1" applyFill="1" applyBorder="1" applyAlignment="1">
      <alignment horizontal="right"/>
    </xf>
    <xf numFmtId="4" fontId="15" fillId="0" borderId="7" xfId="0" applyNumberFormat="1" applyFont="1" applyFill="1" applyBorder="1" applyAlignment="1">
      <alignment horizontal="right"/>
    </xf>
    <xf numFmtId="2" fontId="15" fillId="0" borderId="7" xfId="0" applyNumberFormat="1" applyFont="1" applyFill="1" applyBorder="1"/>
    <xf numFmtId="4" fontId="15" fillId="0" borderId="7" xfId="0" applyNumberFormat="1" applyFont="1" applyBorder="1"/>
    <xf numFmtId="2" fontId="15" fillId="0" borderId="0" xfId="0" applyNumberFormat="1" applyFont="1" applyFill="1" applyBorder="1" applyAlignment="1">
      <alignment horizontal="left" wrapText="1"/>
    </xf>
    <xf numFmtId="2" fontId="15" fillId="0" borderId="0" xfId="0" applyNumberFormat="1" applyFont="1" applyFill="1" applyBorder="1" applyAlignment="1">
      <alignment horizontal="right"/>
    </xf>
    <xf numFmtId="4" fontId="15" fillId="0" borderId="0" xfId="0" applyNumberFormat="1" applyFont="1" applyFill="1" applyBorder="1" applyAlignment="1">
      <alignment horizontal="right"/>
    </xf>
    <xf numFmtId="2" fontId="15" fillId="0" borderId="0" xfId="0" applyNumberFormat="1" applyFont="1" applyFill="1" applyBorder="1"/>
    <xf numFmtId="4" fontId="15" fillId="0" borderId="0" xfId="0" applyNumberFormat="1" applyFont="1" applyFill="1" applyBorder="1" applyAlignment="1">
      <alignment vertical="top" wrapText="1"/>
    </xf>
    <xf numFmtId="4" fontId="30" fillId="0" borderId="0" xfId="0" applyNumberFormat="1" applyFont="1" applyFill="1" applyBorder="1" applyAlignment="1">
      <alignment horizontal="left"/>
    </xf>
    <xf numFmtId="4" fontId="15" fillId="0" borderId="0" xfId="1" applyNumberFormat="1" applyFont="1" applyFill="1" applyBorder="1" applyAlignment="1" applyProtection="1">
      <alignment horizontal="right" wrapText="1"/>
    </xf>
    <xf numFmtId="4" fontId="30" fillId="0" borderId="0" xfId="1" applyNumberFormat="1" applyFont="1" applyFill="1" applyBorder="1" applyAlignment="1" applyProtection="1">
      <alignment horizontal="right" wrapText="1"/>
    </xf>
    <xf numFmtId="0" fontId="30" fillId="0" borderId="7" xfId="0" applyNumberFormat="1" applyFont="1" applyFill="1" applyBorder="1" applyAlignment="1">
      <alignment vertical="top" wrapText="1"/>
    </xf>
    <xf numFmtId="2" fontId="30" fillId="0" borderId="0" xfId="0" applyNumberFormat="1" applyFont="1" applyAlignment="1">
      <alignment horizontal="right"/>
    </xf>
    <xf numFmtId="2" fontId="30" fillId="0" borderId="0" xfId="0" applyNumberFormat="1" applyFont="1" applyAlignment="1"/>
    <xf numFmtId="4" fontId="30" fillId="0" borderId="0" xfId="0" applyNumberFormat="1" applyFont="1" applyAlignment="1"/>
    <xf numFmtId="0" fontId="30" fillId="0" borderId="5" xfId="0" applyFont="1" applyBorder="1" applyAlignment="1">
      <alignment horizontal="left" wrapText="1"/>
    </xf>
    <xf numFmtId="0" fontId="30" fillId="0" borderId="5" xfId="0" applyFont="1" applyBorder="1" applyAlignment="1">
      <alignment horizontal="right"/>
    </xf>
    <xf numFmtId="4" fontId="30" fillId="0" borderId="5" xfId="0" applyNumberFormat="1" applyFont="1" applyBorder="1" applyAlignment="1">
      <alignment horizontal="right"/>
    </xf>
    <xf numFmtId="4" fontId="30" fillId="0" borderId="5" xfId="0" applyNumberFormat="1" applyFont="1" applyBorder="1"/>
    <xf numFmtId="0" fontId="15" fillId="0" borderId="0" xfId="0" applyFont="1" applyAlignment="1">
      <alignment horizontal="left" wrapText="1"/>
    </xf>
    <xf numFmtId="0" fontId="30" fillId="0" borderId="6" xfId="0" applyFont="1" applyBorder="1" applyAlignment="1">
      <alignment horizontal="left" wrapText="1"/>
    </xf>
    <xf numFmtId="0" fontId="30" fillId="0" borderId="6" xfId="0" applyFont="1" applyBorder="1" applyAlignment="1">
      <alignment horizontal="right"/>
    </xf>
    <xf numFmtId="4" fontId="30" fillId="0" borderId="6" xfId="0" applyNumberFormat="1" applyFont="1" applyBorder="1" applyAlignment="1">
      <alignment horizontal="right"/>
    </xf>
    <xf numFmtId="2" fontId="30" fillId="0" borderId="6" xfId="0" applyNumberFormat="1" applyFont="1" applyBorder="1" applyAlignment="1">
      <alignment horizontal="right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right"/>
    </xf>
    <xf numFmtId="4" fontId="30" fillId="0" borderId="0" xfId="0" applyNumberFormat="1" applyFont="1" applyAlignment="1">
      <alignment horizontal="right"/>
    </xf>
    <xf numFmtId="4" fontId="30" fillId="0" borderId="5" xfId="0" applyNumberFormat="1" applyFont="1" applyBorder="1" applyAlignment="1">
      <alignment horizontal="left" wrapText="1" shrinkToFit="1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34" fillId="0" borderId="0" xfId="0" applyFont="1"/>
    <xf numFmtId="0" fontId="15" fillId="0" borderId="0" xfId="0" applyFont="1" applyAlignment="1" applyProtection="1">
      <alignment horizontal="right"/>
    </xf>
    <xf numFmtId="0" fontId="15" fillId="0" borderId="7" xfId="0" applyFont="1" applyBorder="1" applyAlignment="1" applyProtection="1">
      <alignment horizontal="right"/>
    </xf>
    <xf numFmtId="0" fontId="15" fillId="0" borderId="0" xfId="0" applyFont="1" applyBorder="1" applyAlignment="1" applyProtection="1">
      <alignment horizontal="right"/>
    </xf>
    <xf numFmtId="0" fontId="15" fillId="0" borderId="0" xfId="0" applyFont="1" applyBorder="1" applyProtection="1"/>
    <xf numFmtId="4" fontId="30" fillId="0" borderId="0" xfId="0" applyNumberFormat="1" applyFont="1" applyFill="1" applyBorder="1" applyAlignment="1">
      <alignment horizontal="right"/>
    </xf>
    <xf numFmtId="4" fontId="20" fillId="0" borderId="7" xfId="0" applyNumberFormat="1" applyFont="1" applyFill="1" applyBorder="1" applyAlignment="1">
      <alignment vertical="top" wrapText="1"/>
    </xf>
    <xf numFmtId="164" fontId="15" fillId="0" borderId="7" xfId="0" applyNumberFormat="1" applyFont="1" applyFill="1" applyBorder="1" applyAlignment="1">
      <alignment horizontal="right"/>
    </xf>
    <xf numFmtId="4" fontId="15" fillId="0" borderId="0" xfId="0" applyNumberFormat="1" applyFont="1" applyBorder="1" applyAlignment="1" applyProtection="1">
      <alignment horizontal="right"/>
    </xf>
    <xf numFmtId="0" fontId="33" fillId="0" borderId="0" xfId="0" applyFont="1" applyFill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left" wrapText="1"/>
    </xf>
    <xf numFmtId="2" fontId="33" fillId="0" borderId="0" xfId="0" applyNumberFormat="1" applyFont="1" applyBorder="1" applyAlignment="1">
      <alignment horizontal="right"/>
    </xf>
    <xf numFmtId="4" fontId="33" fillId="0" borderId="0" xfId="0" applyNumberFormat="1" applyFont="1" applyBorder="1" applyAlignment="1">
      <alignment horizontal="right"/>
    </xf>
    <xf numFmtId="2" fontId="33" fillId="0" borderId="0" xfId="0" applyNumberFormat="1" applyFont="1" applyBorder="1"/>
    <xf numFmtId="4" fontId="33" fillId="0" borderId="0" xfId="0" applyNumberFormat="1" applyFont="1" applyBorder="1"/>
    <xf numFmtId="4" fontId="15" fillId="0" borderId="0" xfId="0" applyNumberFormat="1" applyFont="1" applyBorder="1" applyProtection="1"/>
    <xf numFmtId="0" fontId="28" fillId="0" borderId="2" xfId="0" applyFont="1" applyBorder="1" applyAlignment="1">
      <alignment vertical="center"/>
    </xf>
    <xf numFmtId="0" fontId="35" fillId="0" borderId="2" xfId="0" applyFont="1" applyBorder="1"/>
    <xf numFmtId="4" fontId="29" fillId="0" borderId="2" xfId="0" applyNumberFormat="1" applyFont="1" applyBorder="1"/>
    <xf numFmtId="0" fontId="28" fillId="0" borderId="4" xfId="0" applyFont="1" applyBorder="1" applyAlignment="1">
      <alignment vertical="center"/>
    </xf>
    <xf numFmtId="0" fontId="35" fillId="0" borderId="4" xfId="0" applyFont="1" applyBorder="1" applyAlignment="1">
      <alignment wrapText="1"/>
    </xf>
    <xf numFmtId="4" fontId="28" fillId="0" borderId="4" xfId="0" applyNumberFormat="1" applyFont="1" applyBorder="1"/>
    <xf numFmtId="4" fontId="29" fillId="0" borderId="4" xfId="0" applyNumberFormat="1" applyFont="1" applyBorder="1"/>
    <xf numFmtId="0" fontId="15" fillId="0" borderId="0" xfId="0" applyFont="1" applyAlignment="1">
      <alignment horizontal="right" wrapText="1"/>
    </xf>
    <xf numFmtId="2" fontId="15" fillId="0" borderId="0" xfId="0" applyNumberFormat="1" applyFont="1" applyProtection="1"/>
    <xf numFmtId="2" fontId="31" fillId="0" borderId="0" xfId="0" applyNumberFormat="1" applyFont="1" applyAlignment="1">
      <alignment horizontal="right"/>
    </xf>
    <xf numFmtId="2" fontId="15" fillId="0" borderId="7" xfId="0" applyNumberFormat="1" applyFont="1" applyBorder="1" applyProtection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4" fontId="20" fillId="0" borderId="0" xfId="0" applyNumberFormat="1" applyFont="1" applyAlignment="1">
      <alignment horizontal="center" wrapText="1"/>
    </xf>
  </cellXfs>
  <cellStyles count="2">
    <cellStyle name="Heading 1" xfId="1" xr:uid="{00000000-0005-0000-0000-000000000000}"/>
    <cellStyle name="Navad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476250</xdr:colOff>
      <xdr:row>0</xdr:row>
      <xdr:rowOff>0</xdr:rowOff>
    </xdr:from>
    <xdr:to>
      <xdr:col>7</xdr:col>
      <xdr:colOff>666750</xdr:colOff>
      <xdr:row>13</xdr:row>
      <xdr:rowOff>85725</xdr:rowOff>
    </xdr:to>
    <xdr:pic>
      <xdr:nvPicPr>
        <xdr:cNvPr id="1042" name="Slika 1">
          <a:extLst>
            <a:ext uri="{FF2B5EF4-FFF2-40B4-BE49-F238E27FC236}">
              <a16:creationId xmlns:a16="http://schemas.microsoft.com/office/drawing/2014/main" id="{67B19486-DDF6-401D-B81B-563B7EA9A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0"/>
          <a:ext cx="1733550" cy="2238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F20"/>
  <sheetViews>
    <sheetView tabSelected="1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3.42578125" customWidth="1"/>
    <col min="2" max="2" width="36" customWidth="1"/>
    <col min="3" max="3" width="10.85546875" customWidth="1"/>
    <col min="4" max="4" width="11" customWidth="1"/>
    <col min="5" max="5" width="12" customWidth="1"/>
    <col min="6" max="6" width="14.140625" customWidth="1"/>
  </cols>
  <sheetData>
    <row r="6" spans="1:6" ht="15.75" x14ac:dyDescent="0.25">
      <c r="B6" s="61" t="s">
        <v>67</v>
      </c>
    </row>
    <row r="8" spans="1:6" ht="34.5" customHeight="1" x14ac:dyDescent="0.2">
      <c r="A8" s="26"/>
      <c r="B8" s="26"/>
      <c r="C8" s="26" t="s">
        <v>46</v>
      </c>
      <c r="D8" s="26" t="s">
        <v>47</v>
      </c>
      <c r="E8" s="26" t="s">
        <v>48</v>
      </c>
      <c r="F8" s="91" t="s">
        <v>49</v>
      </c>
    </row>
    <row r="9" spans="1:6" ht="0.75" customHeight="1" x14ac:dyDescent="0.2">
      <c r="F9" s="86"/>
    </row>
    <row r="10" spans="1:6" ht="21" customHeight="1" x14ac:dyDescent="0.25">
      <c r="A10" s="26"/>
      <c r="B10" s="27" t="s">
        <v>18</v>
      </c>
      <c r="C10" s="88" t="s">
        <v>21</v>
      </c>
      <c r="D10" s="88" t="s">
        <v>21</v>
      </c>
      <c r="E10" s="88" t="s">
        <v>21</v>
      </c>
      <c r="F10" s="88" t="s">
        <v>21</v>
      </c>
    </row>
    <row r="11" spans="1:6" s="23" customFormat="1" ht="21.75" customHeight="1" x14ac:dyDescent="0.25">
      <c r="A11" s="202" t="s">
        <v>19</v>
      </c>
      <c r="B11" s="203" t="s">
        <v>36</v>
      </c>
      <c r="C11" s="90">
        <f>'1_Etaža'!F26</f>
        <v>0</v>
      </c>
      <c r="D11" s="90">
        <f>'2_Etaža'!F25</f>
        <v>0</v>
      </c>
      <c r="E11" s="90">
        <f>'3_Etaža'!F25</f>
        <v>0</v>
      </c>
      <c r="F11" s="204">
        <f>SUM(C11:E11)</f>
        <v>0</v>
      </c>
    </row>
    <row r="12" spans="1:6" s="23" customFormat="1" ht="41.25" customHeight="1" thickBot="1" x14ac:dyDescent="0.3">
      <c r="A12" s="205" t="s">
        <v>50</v>
      </c>
      <c r="B12" s="206" t="s">
        <v>20</v>
      </c>
      <c r="C12" s="207">
        <f>'1_Etaža'!F58</f>
        <v>0</v>
      </c>
      <c r="D12" s="207">
        <f>'2_Etaža'!F56</f>
        <v>0</v>
      </c>
      <c r="E12" s="207">
        <f>'3_Etaža'!F56</f>
        <v>0</v>
      </c>
      <c r="F12" s="208">
        <f>SUM(C12:E12)</f>
        <v>0</v>
      </c>
    </row>
    <row r="13" spans="1:6" s="23" customFormat="1" ht="21.75" customHeight="1" thickTop="1" x14ac:dyDescent="0.25">
      <c r="A13" s="92"/>
      <c r="B13" s="25" t="s">
        <v>22</v>
      </c>
      <c r="C13" s="89">
        <f>SUM(C11:C12)</f>
        <v>0</v>
      </c>
      <c r="D13" s="89">
        <f t="shared" ref="D13:E13" si="0">SUM(D11:D12)</f>
        <v>0</v>
      </c>
      <c r="E13" s="89">
        <f t="shared" si="0"/>
        <v>0</v>
      </c>
      <c r="F13" s="89">
        <f>SUM(F11:F12)</f>
        <v>0</v>
      </c>
    </row>
    <row r="14" spans="1:6" s="23" customFormat="1" ht="23.25" customHeight="1" x14ac:dyDescent="0.2">
      <c r="A14" s="93"/>
      <c r="B14" s="24" t="s">
        <v>23</v>
      </c>
      <c r="C14" s="90">
        <f>C13*0.22</f>
        <v>0</v>
      </c>
      <c r="D14" s="90">
        <f t="shared" ref="D14:E14" si="1">D13*0.22</f>
        <v>0</v>
      </c>
      <c r="E14" s="90">
        <f t="shared" si="1"/>
        <v>0</v>
      </c>
      <c r="F14" s="90">
        <f>F13*0.22</f>
        <v>0</v>
      </c>
    </row>
    <row r="15" spans="1:6" s="23" customFormat="1" ht="28.5" customHeight="1" x14ac:dyDescent="0.2">
      <c r="A15" s="93"/>
      <c r="B15" s="24" t="s">
        <v>24</v>
      </c>
      <c r="C15" s="90">
        <f>C13+C14</f>
        <v>0</v>
      </c>
      <c r="D15" s="90">
        <f t="shared" ref="D15:E15" si="2">D13+D14</f>
        <v>0</v>
      </c>
      <c r="E15" s="90">
        <f t="shared" si="2"/>
        <v>0</v>
      </c>
      <c r="F15" s="90">
        <f>F13+F14</f>
        <v>0</v>
      </c>
    </row>
    <row r="20" spans="2:2" ht="14.25" x14ac:dyDescent="0.2">
      <c r="B20" s="1" t="s">
        <v>66</v>
      </c>
    </row>
  </sheetData>
  <phoneticPr fontId="5" type="noConversion"/>
  <pageMargins left="0.74803149606299213" right="0.57999999999999996" top="0.98425196850393704" bottom="0.9842519685039370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5"/>
  <sheetViews>
    <sheetView view="pageBreakPreview" zoomScaleNormal="100" zoomScaleSheetLayoutView="100" workbookViewId="0">
      <selection activeCell="E22" sqref="E22"/>
    </sheetView>
  </sheetViews>
  <sheetFormatPr defaultRowHeight="15.75" x14ac:dyDescent="0.25"/>
  <cols>
    <col min="1" max="1" width="3.7109375" style="58" customWidth="1"/>
    <col min="2" max="2" width="52.5703125" style="9" customWidth="1"/>
    <col min="3" max="3" width="6.140625" style="10" customWidth="1"/>
    <col min="4" max="4" width="10.42578125" style="11" customWidth="1"/>
    <col min="5" max="5" width="12.42578125" style="12" customWidth="1"/>
    <col min="6" max="6" width="12" style="13" customWidth="1"/>
    <col min="7" max="7" width="27.28515625" style="13" customWidth="1"/>
    <col min="8" max="8" width="8.140625" style="13" customWidth="1"/>
    <col min="9" max="16384" width="9.140625" style="13"/>
  </cols>
  <sheetData>
    <row r="1" spans="1:14" ht="20.25" customHeight="1" x14ac:dyDescent="0.25">
      <c r="B1" s="16"/>
      <c r="C1" s="6"/>
      <c r="D1" s="14"/>
      <c r="E1" s="14"/>
      <c r="F1" s="14"/>
    </row>
    <row r="2" spans="1:14" ht="14.25" customHeight="1" x14ac:dyDescent="0.25">
      <c r="B2" s="15"/>
      <c r="C2" s="6"/>
      <c r="D2" s="14"/>
      <c r="E2" s="14"/>
      <c r="F2" s="14"/>
    </row>
    <row r="3" spans="1:14" ht="14.25" customHeight="1" x14ac:dyDescent="0.25">
      <c r="B3" s="15"/>
      <c r="C3" s="6"/>
      <c r="D3" s="14"/>
      <c r="E3" s="14"/>
      <c r="F3" s="14"/>
    </row>
    <row r="4" spans="1:14" x14ac:dyDescent="0.25">
      <c r="A4" s="57"/>
      <c r="B4" s="186" t="s">
        <v>61</v>
      </c>
      <c r="C4" s="131"/>
      <c r="D4" s="131"/>
      <c r="E4" s="131"/>
      <c r="F4" s="82"/>
    </row>
    <row r="5" spans="1:14" x14ac:dyDescent="0.25">
      <c r="A5" s="104"/>
      <c r="B5" s="105"/>
      <c r="C5" s="106"/>
      <c r="D5" s="107"/>
      <c r="E5" s="108"/>
      <c r="F5" s="108"/>
    </row>
    <row r="6" spans="1:14" ht="27.75" customHeight="1" x14ac:dyDescent="0.25">
      <c r="A6" s="59"/>
      <c r="B6" s="97" t="s">
        <v>36</v>
      </c>
      <c r="C6" s="184" t="s">
        <v>41</v>
      </c>
      <c r="D6" s="185" t="s">
        <v>42</v>
      </c>
      <c r="E6" s="215" t="s">
        <v>68</v>
      </c>
      <c r="F6" s="215" t="s">
        <v>69</v>
      </c>
    </row>
    <row r="7" spans="1:14" ht="22.5" customHeight="1" x14ac:dyDescent="0.25">
      <c r="A7" s="57">
        <v>1</v>
      </c>
      <c r="B7" s="99" t="s">
        <v>64</v>
      </c>
      <c r="C7" s="100"/>
      <c r="D7" s="100"/>
      <c r="E7" s="100"/>
      <c r="F7" s="100"/>
    </row>
    <row r="8" spans="1:14" x14ac:dyDescent="0.25">
      <c r="A8" s="57"/>
      <c r="B8" s="99" t="s">
        <v>26</v>
      </c>
      <c r="C8" s="100"/>
      <c r="D8" s="100"/>
      <c r="E8" s="100"/>
      <c r="F8" s="100"/>
    </row>
    <row r="9" spans="1:14" x14ac:dyDescent="0.25">
      <c r="A9" s="57"/>
      <c r="B9" s="99" t="s">
        <v>27</v>
      </c>
      <c r="C9" s="98"/>
      <c r="D9" s="100"/>
      <c r="E9" s="100"/>
      <c r="F9" s="100"/>
    </row>
    <row r="10" spans="1:14" x14ac:dyDescent="0.25">
      <c r="A10" s="57"/>
      <c r="B10" s="99" t="s">
        <v>28</v>
      </c>
      <c r="C10" s="187" t="s">
        <v>29</v>
      </c>
      <c r="D10" s="210">
        <v>411</v>
      </c>
      <c r="E10" s="102">
        <v>0</v>
      </c>
      <c r="F10" s="103">
        <f>D10*E10</f>
        <v>0</v>
      </c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104"/>
      <c r="B11" s="105"/>
      <c r="C11" s="106"/>
      <c r="D11" s="211"/>
      <c r="E11" s="108"/>
      <c r="F11" s="108"/>
      <c r="G11" s="37"/>
      <c r="H11" s="37"/>
      <c r="I11" s="37"/>
      <c r="J11" s="37"/>
      <c r="K11" s="37"/>
      <c r="L11" s="37"/>
      <c r="M11" s="37"/>
      <c r="N11" s="37"/>
    </row>
    <row r="12" spans="1:14" x14ac:dyDescent="0.25">
      <c r="A12" s="57">
        <v>2</v>
      </c>
      <c r="B12" s="99" t="s">
        <v>25</v>
      </c>
      <c r="C12" s="136"/>
      <c r="D12" s="71"/>
      <c r="E12" s="82"/>
      <c r="F12" s="103"/>
      <c r="G12" s="38"/>
      <c r="H12" s="37"/>
      <c r="I12" s="37"/>
      <c r="J12" s="37"/>
      <c r="K12" s="37"/>
      <c r="L12" s="37"/>
      <c r="M12" s="37"/>
      <c r="N12" s="37"/>
    </row>
    <row r="13" spans="1:14" x14ac:dyDescent="0.25">
      <c r="A13" s="57"/>
      <c r="B13" s="99" t="s">
        <v>30</v>
      </c>
      <c r="C13" s="136"/>
      <c r="D13" s="71"/>
      <c r="E13" s="82"/>
      <c r="F13" s="103"/>
      <c r="G13" s="39"/>
      <c r="H13" s="40"/>
      <c r="I13" s="41"/>
      <c r="J13" s="42"/>
      <c r="K13" s="43"/>
      <c r="L13" s="43"/>
      <c r="M13" s="37"/>
      <c r="N13" s="37"/>
    </row>
    <row r="14" spans="1:14" x14ac:dyDescent="0.25">
      <c r="A14" s="57"/>
      <c r="B14" s="99" t="s">
        <v>27</v>
      </c>
      <c r="C14" s="136"/>
      <c r="D14" s="71"/>
      <c r="E14" s="82"/>
      <c r="F14" s="103"/>
      <c r="G14" s="37"/>
      <c r="H14" s="37"/>
      <c r="I14" s="37"/>
      <c r="J14" s="37"/>
      <c r="K14" s="37"/>
      <c r="L14" s="37"/>
      <c r="M14" s="37"/>
      <c r="N14" s="37"/>
    </row>
    <row r="15" spans="1:14" ht="21.75" customHeight="1" x14ac:dyDescent="0.25">
      <c r="A15" s="57"/>
      <c r="B15" s="99" t="s">
        <v>28</v>
      </c>
      <c r="C15" s="136"/>
      <c r="D15" s="71"/>
      <c r="E15" s="82"/>
      <c r="F15" s="103"/>
    </row>
    <row r="16" spans="1:14" x14ac:dyDescent="0.25">
      <c r="A16" s="57"/>
      <c r="B16" s="99" t="s">
        <v>31</v>
      </c>
      <c r="C16" s="187" t="s">
        <v>29</v>
      </c>
      <c r="D16" s="210">
        <v>29</v>
      </c>
      <c r="E16" s="102">
        <v>0</v>
      </c>
      <c r="F16" s="103">
        <f>D16*E16</f>
        <v>0</v>
      </c>
      <c r="H16" s="35"/>
    </row>
    <row r="17" spans="1:14" x14ac:dyDescent="0.25">
      <c r="A17" s="57"/>
      <c r="B17" s="99"/>
      <c r="C17" s="187"/>
      <c r="D17" s="210"/>
      <c r="E17" s="102"/>
      <c r="F17" s="103"/>
      <c r="H17" s="35"/>
    </row>
    <row r="18" spans="1:14" ht="16.5" customHeight="1" x14ac:dyDescent="0.25">
      <c r="A18" s="57">
        <v>3</v>
      </c>
      <c r="B18" s="99" t="s">
        <v>32</v>
      </c>
      <c r="C18" s="136"/>
      <c r="D18" s="71"/>
      <c r="E18" s="82"/>
      <c r="F18" s="82"/>
      <c r="H18" s="28"/>
      <c r="I18" s="36"/>
      <c r="J18" s="28"/>
      <c r="K18" s="33"/>
      <c r="L18" s="29"/>
      <c r="M18" s="34"/>
    </row>
    <row r="19" spans="1:14" x14ac:dyDescent="0.25">
      <c r="A19" s="57"/>
      <c r="B19" s="99" t="s">
        <v>26</v>
      </c>
      <c r="C19" s="136"/>
      <c r="D19" s="71"/>
      <c r="E19" s="82"/>
      <c r="F19" s="82"/>
    </row>
    <row r="20" spans="1:14" x14ac:dyDescent="0.25">
      <c r="A20" s="57"/>
      <c r="B20" s="99" t="s">
        <v>27</v>
      </c>
      <c r="C20" s="136"/>
      <c r="D20" s="71"/>
      <c r="E20" s="82"/>
      <c r="F20" s="82"/>
      <c r="H20" s="35"/>
    </row>
    <row r="21" spans="1:14" ht="16.5" customHeight="1" x14ac:dyDescent="0.25">
      <c r="A21" s="57"/>
      <c r="B21" s="99" t="s">
        <v>33</v>
      </c>
      <c r="C21" s="136"/>
      <c r="D21" s="71"/>
      <c r="E21" s="82"/>
      <c r="F21" s="82"/>
      <c r="G21" s="65"/>
      <c r="H21" s="28"/>
      <c r="I21" s="36"/>
      <c r="J21" s="28"/>
      <c r="K21" s="33"/>
      <c r="L21" s="29"/>
      <c r="M21" s="34"/>
    </row>
    <row r="22" spans="1:14" x14ac:dyDescent="0.25">
      <c r="A22" s="109"/>
      <c r="B22" s="110" t="s">
        <v>34</v>
      </c>
      <c r="C22" s="188" t="s">
        <v>12</v>
      </c>
      <c r="D22" s="212">
        <v>15</v>
      </c>
      <c r="E22" s="112">
        <v>0</v>
      </c>
      <c r="F22" s="113">
        <f>D22*E22</f>
        <v>0</v>
      </c>
      <c r="G22" s="65"/>
    </row>
    <row r="23" spans="1:14" x14ac:dyDescent="0.25">
      <c r="A23" s="114"/>
      <c r="B23" s="115"/>
      <c r="C23" s="189"/>
      <c r="D23" s="190"/>
      <c r="E23" s="201"/>
      <c r="F23" s="194"/>
      <c r="G23" s="65"/>
    </row>
    <row r="24" spans="1:14" s="63" customFormat="1" ht="38.25" x14ac:dyDescent="0.25">
      <c r="A24" s="58">
        <v>4</v>
      </c>
      <c r="B24" s="119" t="s">
        <v>37</v>
      </c>
      <c r="C24" s="191"/>
      <c r="D24" s="164"/>
      <c r="E24" s="164"/>
      <c r="F24" s="122"/>
      <c r="G24" s="66"/>
      <c r="H24" s="62"/>
      <c r="I24" s="62"/>
      <c r="J24" s="62"/>
      <c r="K24" s="62"/>
      <c r="L24" s="62"/>
      <c r="M24" s="62"/>
      <c r="N24" s="62"/>
    </row>
    <row r="25" spans="1:14" s="63" customFormat="1" ht="14.25" x14ac:dyDescent="0.2">
      <c r="A25" s="64"/>
      <c r="B25" s="192"/>
      <c r="C25" s="193">
        <v>0.05</v>
      </c>
      <c r="D25" s="155">
        <v>0.05</v>
      </c>
      <c r="E25" s="126">
        <v>0</v>
      </c>
      <c r="F25" s="126">
        <f>+D25*E25</f>
        <v>0</v>
      </c>
      <c r="G25" s="66"/>
      <c r="H25" s="62"/>
      <c r="I25" s="62"/>
      <c r="J25" s="62"/>
      <c r="K25" s="62"/>
      <c r="L25" s="62"/>
      <c r="M25" s="62"/>
      <c r="N25" s="62"/>
    </row>
    <row r="26" spans="1:14" ht="18.75" customHeight="1" x14ac:dyDescent="0.25">
      <c r="A26" s="59"/>
      <c r="B26" s="127" t="s">
        <v>15</v>
      </c>
      <c r="C26" s="180"/>
      <c r="D26" s="129"/>
      <c r="E26" s="129"/>
      <c r="F26" s="130">
        <f>SUM(F7:F25)</f>
        <v>0</v>
      </c>
      <c r="H26" s="28"/>
      <c r="I26" s="36"/>
      <c r="J26" s="28"/>
      <c r="K26" s="33"/>
      <c r="L26" s="29"/>
      <c r="M26" s="34"/>
    </row>
    <row r="27" spans="1:14" x14ac:dyDescent="0.25">
      <c r="A27" s="57"/>
      <c r="B27" s="128"/>
      <c r="C27" s="127"/>
      <c r="D27" s="131"/>
      <c r="E27" s="131"/>
      <c r="F27" s="82"/>
    </row>
    <row r="28" spans="1:14" x14ac:dyDescent="0.25">
      <c r="A28" s="59"/>
      <c r="B28" s="132" t="s">
        <v>44</v>
      </c>
      <c r="C28" s="70"/>
      <c r="D28" s="70"/>
      <c r="E28" s="71"/>
      <c r="F28" s="72"/>
    </row>
    <row r="29" spans="1:14" x14ac:dyDescent="0.25">
      <c r="A29" s="59"/>
      <c r="B29" s="133"/>
      <c r="C29" s="70"/>
      <c r="D29" s="70"/>
      <c r="E29" s="71"/>
      <c r="F29" s="72"/>
    </row>
    <row r="30" spans="1:14" s="67" customFormat="1" ht="115.5" customHeight="1" x14ac:dyDescent="0.25">
      <c r="A30" s="59">
        <v>1</v>
      </c>
      <c r="B30" s="73" t="s">
        <v>43</v>
      </c>
      <c r="C30" s="70" t="s">
        <v>12</v>
      </c>
      <c r="D30" s="134">
        <f>1890+968.5+10+112</f>
        <v>2980.5</v>
      </c>
      <c r="E30" s="71">
        <v>0</v>
      </c>
      <c r="F30" s="72">
        <f>D30*E30</f>
        <v>0</v>
      </c>
      <c r="G30" s="22"/>
      <c r="I30" s="69"/>
      <c r="J30" s="69"/>
    </row>
    <row r="31" spans="1:14" s="67" customFormat="1" x14ac:dyDescent="0.25">
      <c r="A31" s="59"/>
      <c r="B31" s="73"/>
      <c r="C31" s="70"/>
      <c r="D31" s="134"/>
      <c r="E31" s="71"/>
      <c r="F31" s="72"/>
    </row>
    <row r="32" spans="1:14" s="67" customFormat="1" ht="108" customHeight="1" x14ac:dyDescent="0.25">
      <c r="A32" s="60">
        <v>2</v>
      </c>
      <c r="B32" s="135" t="s">
        <v>52</v>
      </c>
      <c r="C32" s="136"/>
      <c r="D32" s="134"/>
      <c r="E32" s="72"/>
      <c r="F32" s="72"/>
    </row>
    <row r="33" spans="1:9" s="67" customFormat="1" ht="16.5" customHeight="1" x14ac:dyDescent="0.25">
      <c r="A33" s="60"/>
      <c r="B33" s="209" t="s">
        <v>38</v>
      </c>
      <c r="C33" s="136" t="s">
        <v>12</v>
      </c>
      <c r="D33" s="134">
        <f>100+20</f>
        <v>120</v>
      </c>
      <c r="E33" s="72">
        <v>0</v>
      </c>
      <c r="F33" s="72">
        <f>D33*E33</f>
        <v>0</v>
      </c>
      <c r="I33" s="22"/>
    </row>
    <row r="34" spans="1:9" s="67" customFormat="1" ht="16.5" customHeight="1" x14ac:dyDescent="0.25">
      <c r="A34" s="60"/>
      <c r="B34" s="209" t="s">
        <v>39</v>
      </c>
      <c r="C34" s="137" t="s">
        <v>12</v>
      </c>
      <c r="D34" s="138">
        <v>0</v>
      </c>
      <c r="E34" s="72"/>
      <c r="F34" s="72"/>
      <c r="I34" s="68"/>
    </row>
    <row r="35" spans="1:9" s="67" customFormat="1" ht="16.5" customHeight="1" x14ac:dyDescent="0.25">
      <c r="A35" s="60"/>
      <c r="B35" s="139" t="s">
        <v>65</v>
      </c>
      <c r="C35" s="137" t="s">
        <v>12</v>
      </c>
      <c r="D35" s="138">
        <v>0</v>
      </c>
      <c r="E35" s="72"/>
      <c r="F35" s="72"/>
      <c r="I35" s="68"/>
    </row>
    <row r="36" spans="1:9" s="67" customFormat="1" x14ac:dyDescent="0.25">
      <c r="A36" s="60"/>
      <c r="B36" s="139" t="s">
        <v>13</v>
      </c>
      <c r="C36" s="137" t="s">
        <v>12</v>
      </c>
      <c r="D36" s="138">
        <f>SUM(D33:D35)</f>
        <v>120</v>
      </c>
      <c r="E36" s="74"/>
      <c r="F36" s="72"/>
      <c r="I36" s="68"/>
    </row>
    <row r="37" spans="1:9" s="67" customFormat="1" x14ac:dyDescent="0.25">
      <c r="A37" s="60">
        <v>3</v>
      </c>
      <c r="B37" s="135"/>
      <c r="C37" s="136"/>
      <c r="D37" s="134"/>
      <c r="E37" s="72"/>
      <c r="F37" s="72"/>
    </row>
    <row r="38" spans="1:9" s="67" customFormat="1" ht="87.75" customHeight="1" x14ac:dyDescent="0.25">
      <c r="A38" s="60"/>
      <c r="B38" s="135" t="s">
        <v>53</v>
      </c>
      <c r="C38" s="136"/>
      <c r="D38" s="134"/>
      <c r="E38" s="72"/>
      <c r="F38" s="72"/>
    </row>
    <row r="39" spans="1:9" s="67" customFormat="1" ht="16.5" customHeight="1" x14ac:dyDescent="0.25">
      <c r="A39" s="60"/>
      <c r="B39" s="209" t="s">
        <v>38</v>
      </c>
      <c r="C39" s="136" t="s">
        <v>12</v>
      </c>
      <c r="D39" s="134">
        <f>100+20</f>
        <v>120</v>
      </c>
      <c r="E39" s="72">
        <v>0</v>
      </c>
      <c r="F39" s="72">
        <f>D39*E39</f>
        <v>0</v>
      </c>
    </row>
    <row r="40" spans="1:9" s="67" customFormat="1" ht="16.5" customHeight="1" x14ac:dyDescent="0.25">
      <c r="A40" s="60"/>
      <c r="B40" s="209" t="s">
        <v>39</v>
      </c>
      <c r="C40" s="137" t="s">
        <v>12</v>
      </c>
      <c r="D40" s="138">
        <v>0</v>
      </c>
      <c r="E40" s="72"/>
      <c r="F40" s="72"/>
    </row>
    <row r="41" spans="1:9" s="67" customFormat="1" ht="16.5" customHeight="1" x14ac:dyDescent="0.25">
      <c r="A41" s="60"/>
      <c r="B41" s="139" t="s">
        <v>65</v>
      </c>
      <c r="C41" s="137" t="s">
        <v>12</v>
      </c>
      <c r="D41" s="138">
        <v>0</v>
      </c>
      <c r="E41" s="72"/>
      <c r="F41" s="72"/>
    </row>
    <row r="42" spans="1:9" s="67" customFormat="1" x14ac:dyDescent="0.25">
      <c r="A42" s="60"/>
      <c r="B42" s="139" t="s">
        <v>13</v>
      </c>
      <c r="C42" s="137" t="s">
        <v>12</v>
      </c>
      <c r="D42" s="138">
        <f>SUM(D39:D41)</f>
        <v>120</v>
      </c>
      <c r="E42" s="74"/>
      <c r="F42" s="72"/>
      <c r="G42" s="69"/>
    </row>
    <row r="43" spans="1:9" s="67" customFormat="1" ht="120" customHeight="1" x14ac:dyDescent="0.25">
      <c r="A43" s="60">
        <v>4</v>
      </c>
      <c r="B43" s="135" t="s">
        <v>51</v>
      </c>
      <c r="C43" s="136"/>
      <c r="D43" s="134"/>
      <c r="E43" s="72"/>
      <c r="F43" s="72"/>
    </row>
    <row r="44" spans="1:9" s="67" customFormat="1" ht="60.75" customHeight="1" x14ac:dyDescent="0.25">
      <c r="A44" s="60"/>
      <c r="B44" s="135" t="s">
        <v>54</v>
      </c>
      <c r="C44" s="136"/>
      <c r="D44" s="134"/>
      <c r="E44" s="72"/>
      <c r="F44" s="72"/>
    </row>
    <row r="45" spans="1:9" s="67" customFormat="1" ht="16.5" customHeight="1" x14ac:dyDescent="0.25">
      <c r="A45" s="60"/>
      <c r="B45" s="209" t="s">
        <v>38</v>
      </c>
      <c r="C45" s="136" t="s">
        <v>12</v>
      </c>
      <c r="D45" s="134">
        <f>100+20</f>
        <v>120</v>
      </c>
      <c r="E45" s="72">
        <v>0</v>
      </c>
      <c r="F45" s="72">
        <f>D45*E45</f>
        <v>0</v>
      </c>
    </row>
    <row r="46" spans="1:9" s="67" customFormat="1" ht="16.5" customHeight="1" x14ac:dyDescent="0.25">
      <c r="A46" s="60"/>
      <c r="B46" s="209" t="s">
        <v>39</v>
      </c>
      <c r="C46" s="137" t="s">
        <v>12</v>
      </c>
      <c r="D46" s="138">
        <v>0</v>
      </c>
      <c r="E46" s="72"/>
      <c r="F46" s="72"/>
    </row>
    <row r="47" spans="1:9" s="67" customFormat="1" ht="16.5" customHeight="1" x14ac:dyDescent="0.25">
      <c r="A47" s="60"/>
      <c r="B47" s="139" t="s">
        <v>65</v>
      </c>
      <c r="C47" s="137" t="s">
        <v>12</v>
      </c>
      <c r="D47" s="138">
        <v>0</v>
      </c>
      <c r="E47" s="72"/>
      <c r="F47" s="72"/>
    </row>
    <row r="48" spans="1:9" s="67" customFormat="1" x14ac:dyDescent="0.25">
      <c r="A48" s="60"/>
      <c r="B48" s="139" t="s">
        <v>13</v>
      </c>
      <c r="C48" s="137" t="s">
        <v>12</v>
      </c>
      <c r="D48" s="138">
        <f>SUM(D45:D47)</f>
        <v>120</v>
      </c>
      <c r="E48" s="74"/>
      <c r="F48" s="72"/>
      <c r="G48" s="69"/>
    </row>
    <row r="49" spans="1:14" s="67" customFormat="1" x14ac:dyDescent="0.25">
      <c r="A49" s="60"/>
      <c r="B49" s="139"/>
      <c r="C49" s="137"/>
      <c r="D49" s="138"/>
      <c r="E49" s="74"/>
      <c r="F49" s="72"/>
    </row>
    <row r="50" spans="1:14" s="67" customFormat="1" ht="93" customHeight="1" x14ac:dyDescent="0.25">
      <c r="A50" s="59">
        <v>5</v>
      </c>
      <c r="B50" s="140" t="s">
        <v>55</v>
      </c>
      <c r="C50" s="137" t="s">
        <v>12</v>
      </c>
      <c r="D50" s="138">
        <v>4</v>
      </c>
      <c r="E50" s="74">
        <v>0</v>
      </c>
      <c r="F50" s="72">
        <f>D50*E50</f>
        <v>0</v>
      </c>
    </row>
    <row r="51" spans="1:14" s="67" customFormat="1" ht="21" customHeight="1" x14ac:dyDescent="0.25">
      <c r="A51" s="59"/>
      <c r="B51" s="140"/>
      <c r="C51" s="137"/>
      <c r="D51" s="138"/>
      <c r="E51" s="74"/>
      <c r="F51" s="72"/>
    </row>
    <row r="52" spans="1:14" s="67" customFormat="1" ht="106.5" customHeight="1" x14ac:dyDescent="0.25">
      <c r="A52" s="141">
        <v>6</v>
      </c>
      <c r="B52" s="142" t="s">
        <v>57</v>
      </c>
      <c r="C52" s="143" t="s">
        <v>14</v>
      </c>
      <c r="D52" s="144">
        <v>43</v>
      </c>
      <c r="E52" s="145">
        <v>0</v>
      </c>
      <c r="F52" s="145">
        <f>D52*E52</f>
        <v>0</v>
      </c>
      <c r="G52" s="84"/>
    </row>
    <row r="53" spans="1:14" s="75" customFormat="1" ht="15" x14ac:dyDescent="0.25">
      <c r="A53" s="195"/>
      <c r="B53" s="196"/>
      <c r="C53" s="197"/>
      <c r="D53" s="198"/>
      <c r="E53" s="199"/>
      <c r="F53" s="200"/>
      <c r="G53" s="85"/>
    </row>
    <row r="54" spans="1:14" s="77" customFormat="1" ht="74.25" customHeight="1" x14ac:dyDescent="0.2">
      <c r="A54" s="152">
        <v>7</v>
      </c>
      <c r="B54" s="153" t="s">
        <v>56</v>
      </c>
      <c r="C54" s="154" t="s">
        <v>12</v>
      </c>
      <c r="D54" s="155">
        <f>D30</f>
        <v>2980.5</v>
      </c>
      <c r="E54" s="156">
        <v>0</v>
      </c>
      <c r="F54" s="157">
        <f>D54*E54</f>
        <v>0</v>
      </c>
      <c r="G54" s="76"/>
    </row>
    <row r="55" spans="1:14" s="77" customFormat="1" ht="15.75" customHeight="1" x14ac:dyDescent="0.2">
      <c r="A55" s="141"/>
      <c r="B55" s="158"/>
      <c r="C55" s="159"/>
      <c r="D55" s="160"/>
      <c r="E55" s="161"/>
      <c r="F55" s="145"/>
      <c r="G55" s="76"/>
    </row>
    <row r="56" spans="1:14" s="79" customFormat="1" ht="42.75" x14ac:dyDescent="0.25">
      <c r="A56" s="58">
        <v>8</v>
      </c>
      <c r="B56" s="162" t="s">
        <v>45</v>
      </c>
      <c r="C56" s="191"/>
      <c r="D56" s="164"/>
      <c r="E56" s="164"/>
      <c r="F56" s="165"/>
      <c r="G56" s="78"/>
      <c r="H56" s="78"/>
      <c r="I56" s="78"/>
      <c r="J56" s="78"/>
      <c r="K56" s="78"/>
      <c r="L56" s="78"/>
      <c r="M56" s="78"/>
      <c r="N56" s="78"/>
    </row>
    <row r="57" spans="1:14" s="81" customFormat="1" ht="15" x14ac:dyDescent="0.2">
      <c r="A57" s="166"/>
      <c r="B57" s="123"/>
      <c r="C57" s="193">
        <v>0.05</v>
      </c>
      <c r="D57" s="155">
        <v>0.05</v>
      </c>
      <c r="E57" s="126">
        <v>0</v>
      </c>
      <c r="F57" s="126">
        <f>+D57*E57</f>
        <v>0</v>
      </c>
      <c r="G57" s="87"/>
      <c r="H57" s="74"/>
      <c r="I57" s="74"/>
      <c r="J57" s="74"/>
      <c r="K57" s="74"/>
      <c r="L57" s="74"/>
      <c r="M57" s="74"/>
      <c r="N57" s="74"/>
    </row>
    <row r="58" spans="1:14" s="82" customFormat="1" ht="15" x14ac:dyDescent="0.25">
      <c r="A58" s="59"/>
      <c r="B58" s="167" t="s">
        <v>35</v>
      </c>
      <c r="C58" s="167"/>
      <c r="D58" s="167"/>
      <c r="E58" s="168"/>
      <c r="F58" s="169">
        <f>SUM(F30:F57)</f>
        <v>0</v>
      </c>
      <c r="G58" s="72"/>
    </row>
    <row r="59" spans="1:14" s="83" customFormat="1" ht="15" x14ac:dyDescent="0.2">
      <c r="A59" s="59"/>
      <c r="B59" s="73"/>
      <c r="C59" s="70"/>
      <c r="D59" s="70"/>
      <c r="E59" s="71"/>
      <c r="F59" s="72"/>
    </row>
    <row r="60" spans="1:14" ht="16.5" thickBot="1" x14ac:dyDescent="0.3">
      <c r="A60" s="60"/>
      <c r="B60" s="170" t="s">
        <v>15</v>
      </c>
      <c r="C60" s="171"/>
      <c r="D60" s="172"/>
      <c r="E60" s="173"/>
      <c r="F60" s="173">
        <f>F26+F58</f>
        <v>0</v>
      </c>
      <c r="G60" s="12"/>
    </row>
    <row r="61" spans="1:14" ht="16.5" thickTop="1" x14ac:dyDescent="0.25">
      <c r="A61" s="60"/>
      <c r="B61" s="174"/>
      <c r="C61" s="136"/>
      <c r="D61" s="134"/>
      <c r="E61" s="72"/>
      <c r="F61" s="72"/>
    </row>
    <row r="62" spans="1:14" x14ac:dyDescent="0.25">
      <c r="A62" s="60"/>
      <c r="B62" s="175" t="s">
        <v>16</v>
      </c>
      <c r="C62" s="176"/>
      <c r="D62" s="177"/>
      <c r="E62" s="178"/>
      <c r="F62" s="177">
        <f>F60*0.22</f>
        <v>0</v>
      </c>
    </row>
    <row r="63" spans="1:14" x14ac:dyDescent="0.25">
      <c r="A63" s="60"/>
      <c r="B63" s="179"/>
      <c r="C63" s="180"/>
      <c r="D63" s="181"/>
      <c r="E63" s="167"/>
      <c r="F63" s="181"/>
    </row>
    <row r="64" spans="1:14" ht="16.5" thickBot="1" x14ac:dyDescent="0.3">
      <c r="A64" s="60"/>
      <c r="B64" s="182" t="s">
        <v>17</v>
      </c>
      <c r="C64" s="172"/>
      <c r="D64" s="172"/>
      <c r="E64" s="173"/>
      <c r="F64" s="173">
        <f>F60+F62</f>
        <v>0</v>
      </c>
    </row>
    <row r="65" spans="1:10" ht="17.25" thickTop="1" thickBot="1" x14ac:dyDescent="0.3">
      <c r="A65" s="60"/>
      <c r="B65" s="49"/>
      <c r="C65" s="44"/>
      <c r="D65" s="44"/>
      <c r="E65" s="45"/>
      <c r="F65" s="45"/>
    </row>
    <row r="66" spans="1:10" ht="16.5" thickTop="1" x14ac:dyDescent="0.25">
      <c r="A66" s="60"/>
      <c r="B66" s="15"/>
      <c r="C66" s="6"/>
      <c r="D66" s="18"/>
      <c r="E66" s="19"/>
      <c r="F66" s="1"/>
    </row>
    <row r="67" spans="1:10" s="50" customFormat="1" ht="14.25" x14ac:dyDescent="0.2">
      <c r="A67" s="57"/>
      <c r="B67" s="1" t="s">
        <v>66</v>
      </c>
      <c r="C67" s="1"/>
      <c r="D67" s="1"/>
      <c r="E67" s="1"/>
      <c r="H67" s="51"/>
      <c r="J67" s="30"/>
    </row>
    <row r="68" spans="1:10" s="28" customFormat="1" ht="14.25" x14ac:dyDescent="0.2">
      <c r="A68" s="57"/>
      <c r="B68" s="1"/>
      <c r="C68" s="1"/>
      <c r="D68" s="1"/>
      <c r="E68" s="1"/>
      <c r="G68" s="31"/>
      <c r="H68" s="29"/>
      <c r="I68" s="32"/>
    </row>
    <row r="69" spans="1:10" s="28" customFormat="1" ht="14.25" x14ac:dyDescent="0.2">
      <c r="A69" s="57"/>
      <c r="B69" s="20"/>
      <c r="C69" s="6"/>
      <c r="D69" s="21"/>
      <c r="E69" s="1"/>
      <c r="G69" s="29"/>
      <c r="I69" s="34"/>
    </row>
    <row r="70" spans="1:10" s="28" customFormat="1" ht="14.25" x14ac:dyDescent="0.2">
      <c r="A70" s="57"/>
      <c r="B70" s="20"/>
      <c r="C70" s="6"/>
      <c r="D70" s="21"/>
      <c r="E70" s="1"/>
      <c r="I70" s="34"/>
    </row>
    <row r="71" spans="1:10" s="28" customFormat="1" ht="14.25" x14ac:dyDescent="0.2">
      <c r="A71" s="57"/>
      <c r="I71" s="34"/>
    </row>
    <row r="72" spans="1:10" s="28" customFormat="1" ht="14.25" x14ac:dyDescent="0.2">
      <c r="A72" s="57"/>
      <c r="I72" s="34"/>
    </row>
    <row r="73" spans="1:10" s="28" customFormat="1" ht="14.25" x14ac:dyDescent="0.2">
      <c r="A73" s="57"/>
      <c r="I73" s="34"/>
    </row>
    <row r="74" spans="1:10" s="28" customFormat="1" ht="14.25" x14ac:dyDescent="0.2">
      <c r="A74" s="57"/>
    </row>
    <row r="75" spans="1:10" s="28" customFormat="1" ht="14.25" x14ac:dyDescent="0.2">
      <c r="A75" s="57"/>
    </row>
    <row r="76" spans="1:10" s="28" customFormat="1" ht="14.25" x14ac:dyDescent="0.2">
      <c r="A76" s="57"/>
    </row>
    <row r="77" spans="1:10" s="28" customFormat="1" ht="14.25" x14ac:dyDescent="0.2">
      <c r="A77" s="57"/>
    </row>
    <row r="78" spans="1:10" s="28" customFormat="1" ht="14.25" x14ac:dyDescent="0.2">
      <c r="A78" s="57"/>
    </row>
    <row r="79" spans="1:10" s="28" customFormat="1" ht="14.25" x14ac:dyDescent="0.2">
      <c r="A79" s="57"/>
    </row>
    <row r="80" spans="1:10" s="28" customFormat="1" ht="14.25" x14ac:dyDescent="0.2">
      <c r="A80" s="57"/>
    </row>
    <row r="81" spans="1:6" s="28" customFormat="1" ht="14.25" x14ac:dyDescent="0.2">
      <c r="A81" s="57"/>
    </row>
    <row r="82" spans="1:6" s="28" customFormat="1" ht="14.25" x14ac:dyDescent="0.2">
      <c r="A82" s="57"/>
    </row>
    <row r="83" spans="1:6" s="28" customFormat="1" ht="14.25" x14ac:dyDescent="0.2">
      <c r="A83" s="57"/>
    </row>
    <row r="84" spans="1:6" s="28" customFormat="1" ht="14.25" x14ac:dyDescent="0.2">
      <c r="A84" s="57"/>
    </row>
    <row r="85" spans="1:6" s="28" customFormat="1" ht="14.25" x14ac:dyDescent="0.2">
      <c r="A85" s="57"/>
    </row>
    <row r="86" spans="1:6" s="28" customFormat="1" ht="14.25" x14ac:dyDescent="0.2">
      <c r="A86" s="57"/>
    </row>
    <row r="87" spans="1:6" s="28" customFormat="1" ht="14.25" x14ac:dyDescent="0.2">
      <c r="A87" s="57"/>
    </row>
    <row r="88" spans="1:6" s="28" customFormat="1" ht="14.25" x14ac:dyDescent="0.2">
      <c r="A88" s="57"/>
    </row>
    <row r="89" spans="1:6" x14ac:dyDescent="0.25">
      <c r="A89" s="57"/>
      <c r="B89" s="13"/>
      <c r="C89" s="13"/>
      <c r="D89" s="13"/>
      <c r="E89" s="13"/>
    </row>
    <row r="91" spans="1:6" x14ac:dyDescent="0.25">
      <c r="F91" s="1"/>
    </row>
    <row r="92" spans="1:6" x14ac:dyDescent="0.25">
      <c r="F92" s="1"/>
    </row>
    <row r="93" spans="1:6" x14ac:dyDescent="0.25">
      <c r="F93" s="19"/>
    </row>
    <row r="94" spans="1:6" x14ac:dyDescent="0.25">
      <c r="F94" s="19"/>
    </row>
    <row r="95" spans="1:6" x14ac:dyDescent="0.25">
      <c r="B95" s="15"/>
      <c r="C95" s="6"/>
      <c r="D95" s="18"/>
      <c r="E95" s="19"/>
      <c r="F95" s="1"/>
    </row>
  </sheetData>
  <pageMargins left="0.7" right="0.45" top="0.55000000000000004" bottom="0.57999999999999996" header="0.3" footer="0.3"/>
  <pageSetup paperSize="9" scale="93" orientation="portrait" r:id="rId1"/>
  <rowBreaks count="1" manualBreakCount="1">
    <brk id="3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2"/>
  <sheetViews>
    <sheetView view="pageBreakPreview" zoomScaleNormal="100" zoomScaleSheetLayoutView="100" workbookViewId="0">
      <selection activeCell="D23" sqref="D23"/>
    </sheetView>
  </sheetViews>
  <sheetFormatPr defaultRowHeight="15.75" x14ac:dyDescent="0.25"/>
  <cols>
    <col min="1" max="1" width="3.7109375" style="58" customWidth="1"/>
    <col min="2" max="2" width="52" style="9" customWidth="1"/>
    <col min="3" max="3" width="5.7109375" style="10" customWidth="1"/>
    <col min="4" max="4" width="9.140625" style="11" customWidth="1"/>
    <col min="5" max="5" width="12.28515625" style="12" customWidth="1"/>
    <col min="6" max="6" width="10.28515625" style="13" customWidth="1"/>
    <col min="7" max="7" width="27.28515625" style="13" customWidth="1"/>
    <col min="8" max="8" width="8.140625" style="13" customWidth="1"/>
    <col min="9" max="16384" width="9.140625" style="13"/>
  </cols>
  <sheetData>
    <row r="1" spans="1:14" ht="20.25" customHeight="1" x14ac:dyDescent="0.25">
      <c r="B1" s="16"/>
      <c r="C1" s="6"/>
      <c r="D1" s="14"/>
      <c r="E1" s="14"/>
      <c r="F1" s="14"/>
    </row>
    <row r="2" spans="1:14" ht="14.25" customHeight="1" x14ac:dyDescent="0.25">
      <c r="B2" s="15"/>
      <c r="C2" s="6"/>
      <c r="D2" s="14"/>
      <c r="E2" s="14"/>
      <c r="F2" s="14"/>
    </row>
    <row r="3" spans="1:14" x14ac:dyDescent="0.25">
      <c r="A3" s="57"/>
      <c r="B3" s="186" t="s">
        <v>62</v>
      </c>
      <c r="C3" s="131"/>
      <c r="D3" s="131"/>
      <c r="E3" s="131"/>
      <c r="F3" s="82"/>
    </row>
    <row r="4" spans="1:14" x14ac:dyDescent="0.25">
      <c r="A4" s="104"/>
      <c r="B4" s="105"/>
      <c r="C4" s="106"/>
      <c r="D4" s="107"/>
      <c r="E4" s="108"/>
      <c r="F4" s="108"/>
    </row>
    <row r="5" spans="1:14" ht="30" customHeight="1" x14ac:dyDescent="0.25">
      <c r="A5" s="59"/>
      <c r="B5" s="97" t="s">
        <v>36</v>
      </c>
      <c r="C5" s="184" t="s">
        <v>41</v>
      </c>
      <c r="D5" s="185" t="s">
        <v>42</v>
      </c>
      <c r="E5" s="215" t="s">
        <v>68</v>
      </c>
      <c r="F5" s="215" t="s">
        <v>69</v>
      </c>
    </row>
    <row r="6" spans="1:14" ht="22.5" customHeight="1" x14ac:dyDescent="0.25">
      <c r="A6" s="57">
        <v>1</v>
      </c>
      <c r="B6" s="99" t="s">
        <v>64</v>
      </c>
      <c r="C6" s="100"/>
      <c r="D6" s="100"/>
      <c r="E6" s="100"/>
      <c r="F6" s="100"/>
    </row>
    <row r="7" spans="1:14" x14ac:dyDescent="0.25">
      <c r="A7" s="57"/>
      <c r="B7" s="99" t="s">
        <v>26</v>
      </c>
      <c r="C7" s="100"/>
      <c r="D7" s="100"/>
      <c r="E7" s="100"/>
      <c r="F7" s="100"/>
    </row>
    <row r="8" spans="1:14" x14ac:dyDescent="0.25">
      <c r="A8" s="57"/>
      <c r="B8" s="99" t="s">
        <v>27</v>
      </c>
      <c r="C8" s="82"/>
      <c r="D8" s="82"/>
      <c r="E8" s="100"/>
      <c r="F8" s="100"/>
    </row>
    <row r="9" spans="1:14" x14ac:dyDescent="0.25">
      <c r="A9" s="57"/>
      <c r="B9" s="99" t="s">
        <v>28</v>
      </c>
      <c r="C9" s="187" t="s">
        <v>29</v>
      </c>
      <c r="D9" s="210">
        <v>380</v>
      </c>
      <c r="E9" s="102">
        <v>0</v>
      </c>
      <c r="F9" s="103">
        <f>D9*E9</f>
        <v>0</v>
      </c>
      <c r="G9" s="37"/>
      <c r="H9" s="37"/>
      <c r="I9" s="37"/>
      <c r="J9" s="37"/>
      <c r="K9" s="37"/>
      <c r="L9" s="37"/>
      <c r="M9" s="37"/>
      <c r="N9" s="37"/>
    </row>
    <row r="10" spans="1:14" x14ac:dyDescent="0.25">
      <c r="A10" s="104"/>
      <c r="B10" s="105"/>
      <c r="C10" s="106"/>
      <c r="D10" s="211"/>
      <c r="E10" s="108"/>
      <c r="F10" s="108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57">
        <v>2</v>
      </c>
      <c r="B11" s="99" t="s">
        <v>25</v>
      </c>
      <c r="C11" s="136"/>
      <c r="D11" s="71"/>
      <c r="E11" s="82"/>
      <c r="F11" s="103"/>
      <c r="G11" s="38"/>
      <c r="H11" s="37"/>
      <c r="I11" s="37"/>
      <c r="J11" s="37"/>
      <c r="K11" s="37"/>
      <c r="L11" s="37"/>
      <c r="M11" s="37"/>
      <c r="N11" s="37"/>
    </row>
    <row r="12" spans="1:14" x14ac:dyDescent="0.25">
      <c r="A12" s="57"/>
      <c r="B12" s="99" t="s">
        <v>30</v>
      </c>
      <c r="C12" s="136"/>
      <c r="D12" s="71"/>
      <c r="E12" s="82"/>
      <c r="F12" s="103"/>
      <c r="G12" s="39"/>
      <c r="H12" s="40"/>
      <c r="I12" s="41"/>
      <c r="J12" s="42"/>
      <c r="K12" s="43"/>
      <c r="L12" s="43"/>
      <c r="M12" s="37"/>
      <c r="N12" s="37"/>
    </row>
    <row r="13" spans="1:14" x14ac:dyDescent="0.25">
      <c r="A13" s="57"/>
      <c r="B13" s="99" t="s">
        <v>27</v>
      </c>
      <c r="C13" s="136"/>
      <c r="D13" s="71"/>
      <c r="E13" s="82"/>
      <c r="F13" s="103"/>
      <c r="G13" s="37"/>
      <c r="H13" s="37"/>
      <c r="I13" s="37"/>
      <c r="J13" s="37"/>
      <c r="K13" s="37"/>
      <c r="L13" s="37"/>
      <c r="M13" s="37"/>
      <c r="N13" s="37"/>
    </row>
    <row r="14" spans="1:14" ht="21.75" customHeight="1" x14ac:dyDescent="0.25">
      <c r="A14" s="57"/>
      <c r="B14" s="99" t="s">
        <v>28</v>
      </c>
      <c r="C14" s="136"/>
      <c r="D14" s="71"/>
      <c r="E14" s="82"/>
      <c r="F14" s="103"/>
    </row>
    <row r="15" spans="1:14" x14ac:dyDescent="0.25">
      <c r="A15" s="57"/>
      <c r="B15" s="99" t="s">
        <v>31</v>
      </c>
      <c r="C15" s="187" t="s">
        <v>29</v>
      </c>
      <c r="D15" s="210">
        <v>29</v>
      </c>
      <c r="E15" s="102">
        <v>0</v>
      </c>
      <c r="F15" s="103">
        <f>D15*E15</f>
        <v>0</v>
      </c>
      <c r="H15" s="35"/>
    </row>
    <row r="16" spans="1:14" x14ac:dyDescent="0.25">
      <c r="A16" s="57"/>
      <c r="B16" s="99"/>
      <c r="C16" s="187"/>
      <c r="D16" s="210"/>
      <c r="E16" s="102"/>
      <c r="F16" s="103"/>
      <c r="H16" s="35"/>
    </row>
    <row r="17" spans="1:14" ht="16.5" customHeight="1" x14ac:dyDescent="0.25">
      <c r="A17" s="57">
        <v>3</v>
      </c>
      <c r="B17" s="99" t="s">
        <v>32</v>
      </c>
      <c r="C17" s="136"/>
      <c r="D17" s="71"/>
      <c r="E17" s="82"/>
      <c r="F17" s="82"/>
      <c r="H17" s="28"/>
      <c r="I17" s="36"/>
      <c r="J17" s="28"/>
      <c r="K17" s="33"/>
      <c r="L17" s="29"/>
      <c r="M17" s="34"/>
    </row>
    <row r="18" spans="1:14" x14ac:dyDescent="0.25">
      <c r="A18" s="57"/>
      <c r="B18" s="99" t="s">
        <v>26</v>
      </c>
      <c r="C18" s="136"/>
      <c r="D18" s="71"/>
      <c r="E18" s="82"/>
      <c r="F18" s="82"/>
    </row>
    <row r="19" spans="1:14" x14ac:dyDescent="0.25">
      <c r="A19" s="57"/>
      <c r="B19" s="99" t="s">
        <v>27</v>
      </c>
      <c r="C19" s="136"/>
      <c r="D19" s="71"/>
      <c r="E19" s="82"/>
      <c r="F19" s="82"/>
      <c r="H19" s="35"/>
    </row>
    <row r="20" spans="1:14" ht="16.5" customHeight="1" x14ac:dyDescent="0.25">
      <c r="A20" s="57"/>
      <c r="B20" s="99" t="s">
        <v>33</v>
      </c>
      <c r="C20" s="136"/>
      <c r="D20" s="71"/>
      <c r="E20" s="82"/>
      <c r="F20" s="82"/>
      <c r="G20" s="65"/>
      <c r="H20" s="28"/>
      <c r="I20" s="36"/>
      <c r="J20" s="28"/>
      <c r="K20" s="33"/>
      <c r="L20" s="29"/>
      <c r="M20" s="34"/>
    </row>
    <row r="21" spans="1:14" x14ac:dyDescent="0.25">
      <c r="A21" s="109"/>
      <c r="B21" s="110" t="s">
        <v>34</v>
      </c>
      <c r="C21" s="188" t="s">
        <v>12</v>
      </c>
      <c r="D21" s="212">
        <v>15</v>
      </c>
      <c r="E21" s="112">
        <v>0</v>
      </c>
      <c r="F21" s="113">
        <f>D21*E21</f>
        <v>0</v>
      </c>
      <c r="G21" s="65"/>
    </row>
    <row r="22" spans="1:14" x14ac:dyDescent="0.25">
      <c r="A22" s="114"/>
      <c r="B22" s="115"/>
      <c r="C22" s="189"/>
      <c r="D22" s="190"/>
      <c r="E22" s="201"/>
      <c r="F22" s="194"/>
      <c r="G22" s="65"/>
    </row>
    <row r="23" spans="1:14" s="63" customFormat="1" ht="38.25" x14ac:dyDescent="0.25">
      <c r="A23" s="58">
        <v>4</v>
      </c>
      <c r="B23" s="119" t="s">
        <v>37</v>
      </c>
      <c r="C23" s="191"/>
      <c r="D23" s="164"/>
      <c r="E23" s="164"/>
      <c r="F23" s="165"/>
      <c r="G23" s="66"/>
      <c r="H23" s="62"/>
      <c r="I23" s="62"/>
      <c r="J23" s="62"/>
      <c r="K23" s="62"/>
      <c r="L23" s="62"/>
      <c r="M23" s="62"/>
      <c r="N23" s="62"/>
    </row>
    <row r="24" spans="1:14" s="63" customFormat="1" ht="14.25" x14ac:dyDescent="0.2">
      <c r="A24" s="64"/>
      <c r="B24" s="192"/>
      <c r="C24" s="193">
        <v>0.05</v>
      </c>
      <c r="D24" s="125">
        <v>0.05</v>
      </c>
      <c r="E24" s="126">
        <v>0</v>
      </c>
      <c r="F24" s="126">
        <f>+D24*E24</f>
        <v>0</v>
      </c>
      <c r="G24" s="66"/>
      <c r="H24" s="62"/>
      <c r="I24" s="62"/>
      <c r="J24" s="62"/>
      <c r="K24" s="62"/>
      <c r="L24" s="62"/>
      <c r="M24" s="62"/>
      <c r="N24" s="62"/>
    </row>
    <row r="25" spans="1:14" ht="18.75" customHeight="1" x14ac:dyDescent="0.25">
      <c r="A25" s="59"/>
      <c r="B25" s="127" t="s">
        <v>15</v>
      </c>
      <c r="C25" s="180"/>
      <c r="D25" s="129"/>
      <c r="E25" s="129"/>
      <c r="F25" s="130">
        <f>SUM(F6:F24)</f>
        <v>0</v>
      </c>
      <c r="H25" s="28"/>
      <c r="I25" s="36"/>
      <c r="J25" s="28"/>
      <c r="K25" s="33"/>
      <c r="L25" s="29"/>
      <c r="M25" s="34"/>
    </row>
    <row r="26" spans="1:14" x14ac:dyDescent="0.25">
      <c r="A26" s="57"/>
      <c r="B26" s="128"/>
      <c r="C26" s="127"/>
      <c r="D26" s="131"/>
      <c r="E26" s="131"/>
      <c r="F26" s="82"/>
    </row>
    <row r="27" spans="1:14" x14ac:dyDescent="0.25">
      <c r="A27" s="59"/>
      <c r="B27" s="132" t="s">
        <v>44</v>
      </c>
      <c r="C27" s="70"/>
      <c r="D27" s="70"/>
      <c r="E27" s="71"/>
      <c r="F27" s="72"/>
    </row>
    <row r="28" spans="1:14" x14ac:dyDescent="0.25">
      <c r="A28" s="59"/>
      <c r="B28" s="133"/>
      <c r="C28" s="70"/>
      <c r="D28" s="70"/>
      <c r="E28" s="71"/>
      <c r="F28" s="72"/>
    </row>
    <row r="29" spans="1:14" s="67" customFormat="1" ht="114" customHeight="1" x14ac:dyDescent="0.25">
      <c r="A29" s="59">
        <v>1</v>
      </c>
      <c r="B29" s="73" t="s">
        <v>43</v>
      </c>
      <c r="C29" s="70" t="s">
        <v>12</v>
      </c>
      <c r="D29" s="134">
        <f>1890+905+10+112</f>
        <v>2917</v>
      </c>
      <c r="E29" s="71">
        <v>0</v>
      </c>
      <c r="F29" s="72">
        <f>D29*E29</f>
        <v>0</v>
      </c>
      <c r="G29" s="22"/>
    </row>
    <row r="30" spans="1:14" s="67" customFormat="1" x14ac:dyDescent="0.25">
      <c r="A30" s="59"/>
      <c r="B30" s="73"/>
      <c r="C30" s="70"/>
      <c r="D30" s="134"/>
      <c r="E30" s="71"/>
      <c r="F30" s="72"/>
    </row>
    <row r="31" spans="1:14" s="67" customFormat="1" ht="108" customHeight="1" x14ac:dyDescent="0.25">
      <c r="A31" s="60">
        <v>2</v>
      </c>
      <c r="B31" s="135" t="s">
        <v>52</v>
      </c>
      <c r="C31" s="136"/>
      <c r="D31" s="134"/>
      <c r="E31" s="72"/>
      <c r="F31" s="72"/>
    </row>
    <row r="32" spans="1:14" s="67" customFormat="1" ht="16.5" customHeight="1" x14ac:dyDescent="0.25">
      <c r="A32" s="60"/>
      <c r="B32" s="209" t="s">
        <v>38</v>
      </c>
      <c r="C32" s="136" t="s">
        <v>12</v>
      </c>
      <c r="D32" s="134">
        <v>0</v>
      </c>
      <c r="E32" s="72"/>
      <c r="F32" s="72"/>
      <c r="I32" s="22"/>
    </row>
    <row r="33" spans="1:9" s="67" customFormat="1" ht="16.5" customHeight="1" x14ac:dyDescent="0.25">
      <c r="A33" s="60"/>
      <c r="B33" s="209" t="s">
        <v>39</v>
      </c>
      <c r="C33" s="137" t="s">
        <v>12</v>
      </c>
      <c r="D33" s="138">
        <f>120+32</f>
        <v>152</v>
      </c>
      <c r="E33" s="72">
        <v>0</v>
      </c>
      <c r="F33" s="72">
        <f>D33*E33</f>
        <v>0</v>
      </c>
      <c r="I33" s="68"/>
    </row>
    <row r="34" spans="1:9" s="67" customFormat="1" ht="16.5" customHeight="1" x14ac:dyDescent="0.25">
      <c r="A34" s="60"/>
      <c r="B34" s="139" t="s">
        <v>65</v>
      </c>
      <c r="C34" s="137" t="s">
        <v>12</v>
      </c>
      <c r="D34" s="138">
        <v>0</v>
      </c>
      <c r="E34" s="72"/>
      <c r="F34" s="72"/>
      <c r="I34" s="68"/>
    </row>
    <row r="35" spans="1:9" s="67" customFormat="1" x14ac:dyDescent="0.25">
      <c r="A35" s="60"/>
      <c r="B35" s="139" t="s">
        <v>13</v>
      </c>
      <c r="C35" s="137" t="s">
        <v>12</v>
      </c>
      <c r="D35" s="138">
        <f>SUM(D32:D34)</f>
        <v>152</v>
      </c>
      <c r="E35" s="74"/>
      <c r="F35" s="72"/>
      <c r="I35" s="68"/>
    </row>
    <row r="36" spans="1:9" s="67" customFormat="1" ht="90" customHeight="1" x14ac:dyDescent="0.25">
      <c r="A36" s="60">
        <v>3</v>
      </c>
      <c r="B36" s="135" t="s">
        <v>60</v>
      </c>
      <c r="C36" s="136"/>
      <c r="D36" s="134"/>
      <c r="E36" s="72"/>
      <c r="F36" s="72"/>
    </row>
    <row r="37" spans="1:9" s="67" customFormat="1" ht="16.5" customHeight="1" x14ac:dyDescent="0.25">
      <c r="A37" s="60"/>
      <c r="B37" s="209" t="s">
        <v>38</v>
      </c>
      <c r="C37" s="136" t="s">
        <v>12</v>
      </c>
      <c r="D37" s="134">
        <v>0</v>
      </c>
      <c r="E37" s="72"/>
      <c r="F37" s="72"/>
    </row>
    <row r="38" spans="1:9" s="67" customFormat="1" ht="16.5" customHeight="1" x14ac:dyDescent="0.25">
      <c r="A38" s="60"/>
      <c r="B38" s="209" t="s">
        <v>39</v>
      </c>
      <c r="C38" s="137" t="s">
        <v>12</v>
      </c>
      <c r="D38" s="138">
        <f>120+32</f>
        <v>152</v>
      </c>
      <c r="E38" s="72">
        <v>0</v>
      </c>
      <c r="F38" s="72">
        <f>D38*E38</f>
        <v>0</v>
      </c>
    </row>
    <row r="39" spans="1:9" s="67" customFormat="1" ht="16.5" customHeight="1" x14ac:dyDescent="0.25">
      <c r="A39" s="60"/>
      <c r="B39" s="139" t="s">
        <v>65</v>
      </c>
      <c r="C39" s="137" t="s">
        <v>12</v>
      </c>
      <c r="D39" s="138">
        <v>0</v>
      </c>
      <c r="E39" s="72"/>
      <c r="F39" s="72"/>
    </row>
    <row r="40" spans="1:9" s="67" customFormat="1" x14ac:dyDescent="0.25">
      <c r="A40" s="60"/>
      <c r="B40" s="139" t="s">
        <v>13</v>
      </c>
      <c r="C40" s="137" t="s">
        <v>12</v>
      </c>
      <c r="D40" s="138">
        <f>SUM(D37:D39)</f>
        <v>152</v>
      </c>
      <c r="E40" s="74"/>
      <c r="F40" s="72"/>
      <c r="G40" s="69"/>
    </row>
    <row r="41" spans="1:9" s="67" customFormat="1" ht="114.75" customHeight="1" x14ac:dyDescent="0.25">
      <c r="A41" s="60">
        <v>4</v>
      </c>
      <c r="B41" s="135" t="s">
        <v>58</v>
      </c>
      <c r="C41" s="136"/>
      <c r="D41" s="134"/>
      <c r="E41" s="72"/>
      <c r="F41" s="72"/>
    </row>
    <row r="42" spans="1:9" s="67" customFormat="1" ht="60.75" customHeight="1" x14ac:dyDescent="0.25">
      <c r="A42" s="60"/>
      <c r="B42" s="135" t="s">
        <v>54</v>
      </c>
      <c r="C42" s="136"/>
      <c r="D42" s="134"/>
      <c r="E42" s="72"/>
      <c r="F42" s="72"/>
    </row>
    <row r="43" spans="1:9" s="67" customFormat="1" ht="16.5" customHeight="1" x14ac:dyDescent="0.25">
      <c r="A43" s="60"/>
      <c r="B43" s="209" t="s">
        <v>38</v>
      </c>
      <c r="C43" s="136" t="s">
        <v>12</v>
      </c>
      <c r="D43" s="134">
        <v>0</v>
      </c>
      <c r="E43" s="72"/>
      <c r="F43" s="72"/>
    </row>
    <row r="44" spans="1:9" s="67" customFormat="1" ht="16.5" customHeight="1" x14ac:dyDescent="0.25">
      <c r="A44" s="60"/>
      <c r="B44" s="209" t="s">
        <v>39</v>
      </c>
      <c r="C44" s="137" t="s">
        <v>12</v>
      </c>
      <c r="D44" s="138">
        <f>120+32</f>
        <v>152</v>
      </c>
      <c r="E44" s="72">
        <v>0</v>
      </c>
      <c r="F44" s="72">
        <f>D44*E44</f>
        <v>0</v>
      </c>
    </row>
    <row r="45" spans="1:9" s="67" customFormat="1" ht="16.5" customHeight="1" x14ac:dyDescent="0.25">
      <c r="A45" s="60"/>
      <c r="B45" s="139" t="s">
        <v>65</v>
      </c>
      <c r="C45" s="137" t="s">
        <v>12</v>
      </c>
      <c r="D45" s="138">
        <v>0</v>
      </c>
      <c r="E45" s="72"/>
      <c r="F45" s="72"/>
    </row>
    <row r="46" spans="1:9" s="67" customFormat="1" x14ac:dyDescent="0.25">
      <c r="A46" s="60"/>
      <c r="B46" s="139" t="s">
        <v>13</v>
      </c>
      <c r="C46" s="137" t="s">
        <v>12</v>
      </c>
      <c r="D46" s="138">
        <f>SUM(D43:D45)</f>
        <v>152</v>
      </c>
      <c r="E46" s="74"/>
      <c r="F46" s="72"/>
      <c r="G46" s="69"/>
    </row>
    <row r="47" spans="1:9" s="67" customFormat="1" ht="12.75" customHeight="1" x14ac:dyDescent="0.25">
      <c r="A47" s="60"/>
      <c r="B47" s="139"/>
      <c r="C47" s="137"/>
      <c r="D47" s="138"/>
      <c r="E47" s="74"/>
      <c r="F47" s="72"/>
    </row>
    <row r="48" spans="1:9" s="67" customFormat="1" ht="88.5" customHeight="1" x14ac:dyDescent="0.25">
      <c r="A48" s="59">
        <v>5</v>
      </c>
      <c r="B48" s="140" t="s">
        <v>55</v>
      </c>
      <c r="C48" s="137" t="s">
        <v>12</v>
      </c>
      <c r="D48" s="138">
        <v>4</v>
      </c>
      <c r="E48" s="74">
        <v>0</v>
      </c>
      <c r="F48" s="72">
        <f>D48*E48</f>
        <v>0</v>
      </c>
    </row>
    <row r="49" spans="1:14" s="67" customFormat="1" ht="15.75" customHeight="1" x14ac:dyDescent="0.25">
      <c r="A49" s="59"/>
      <c r="B49" s="140"/>
      <c r="C49" s="137"/>
      <c r="D49" s="138"/>
      <c r="E49" s="74"/>
      <c r="F49" s="72"/>
    </row>
    <row r="50" spans="1:14" s="67" customFormat="1" ht="101.25" customHeight="1" x14ac:dyDescent="0.25">
      <c r="A50" s="141">
        <v>6</v>
      </c>
      <c r="B50" s="142" t="s">
        <v>57</v>
      </c>
      <c r="C50" s="143" t="s">
        <v>14</v>
      </c>
      <c r="D50" s="144">
        <v>77.599999999999994</v>
      </c>
      <c r="E50" s="145">
        <v>0</v>
      </c>
      <c r="F50" s="145">
        <f>D50*E50</f>
        <v>0</v>
      </c>
      <c r="G50" s="84"/>
      <c r="H50" s="67" t="s">
        <v>40</v>
      </c>
    </row>
    <row r="51" spans="1:14" s="75" customFormat="1" ht="15" x14ac:dyDescent="0.25">
      <c r="A51" s="146"/>
      <c r="B51" s="147"/>
      <c r="C51" s="148"/>
      <c r="D51" s="149"/>
      <c r="E51" s="150"/>
      <c r="F51" s="151"/>
    </row>
    <row r="52" spans="1:14" s="77" customFormat="1" ht="75" customHeight="1" x14ac:dyDescent="0.2">
      <c r="A52" s="152">
        <v>7</v>
      </c>
      <c r="B52" s="153" t="s">
        <v>56</v>
      </c>
      <c r="C52" s="154" t="s">
        <v>12</v>
      </c>
      <c r="D52" s="155">
        <f>D29</f>
        <v>2917</v>
      </c>
      <c r="E52" s="156">
        <v>0</v>
      </c>
      <c r="F52" s="157">
        <f>D52*E52</f>
        <v>0</v>
      </c>
      <c r="G52" s="76"/>
    </row>
    <row r="53" spans="1:14" s="77" customFormat="1" ht="15" customHeight="1" x14ac:dyDescent="0.2">
      <c r="A53" s="141"/>
      <c r="B53" s="158"/>
      <c r="C53" s="159"/>
      <c r="D53" s="160"/>
      <c r="E53" s="161"/>
      <c r="F53" s="145"/>
      <c r="G53" s="76"/>
    </row>
    <row r="54" spans="1:14" s="79" customFormat="1" ht="42.75" x14ac:dyDescent="0.25">
      <c r="A54" s="58">
        <v>8</v>
      </c>
      <c r="B54" s="162" t="s">
        <v>45</v>
      </c>
      <c r="C54" s="191"/>
      <c r="D54" s="164"/>
      <c r="E54" s="164"/>
      <c r="F54" s="165"/>
      <c r="G54" s="78"/>
      <c r="H54" s="78"/>
      <c r="I54" s="78"/>
      <c r="J54" s="78"/>
      <c r="K54" s="78"/>
      <c r="L54" s="78"/>
      <c r="M54" s="78"/>
      <c r="N54" s="78"/>
    </row>
    <row r="55" spans="1:14" s="81" customFormat="1" ht="15" x14ac:dyDescent="0.2">
      <c r="A55" s="166"/>
      <c r="B55" s="123"/>
      <c r="C55" s="193">
        <v>0.05</v>
      </c>
      <c r="D55" s="125">
        <v>0.05</v>
      </c>
      <c r="E55" s="126">
        <v>0</v>
      </c>
      <c r="F55" s="126">
        <f>+D55*E55</f>
        <v>0</v>
      </c>
      <c r="G55" s="80"/>
      <c r="H55" s="74"/>
      <c r="I55" s="74"/>
      <c r="J55" s="74"/>
      <c r="K55" s="74"/>
      <c r="L55" s="74"/>
      <c r="M55" s="74"/>
      <c r="N55" s="74"/>
    </row>
    <row r="56" spans="1:14" s="82" customFormat="1" ht="15" x14ac:dyDescent="0.25">
      <c r="A56" s="59"/>
      <c r="B56" s="167" t="s">
        <v>35</v>
      </c>
      <c r="C56" s="167"/>
      <c r="D56" s="167"/>
      <c r="E56" s="168"/>
      <c r="F56" s="169">
        <f>SUM(F29:F55)</f>
        <v>0</v>
      </c>
      <c r="G56" s="72"/>
    </row>
    <row r="57" spans="1:14" s="83" customFormat="1" ht="15" x14ac:dyDescent="0.2">
      <c r="A57" s="59"/>
      <c r="B57" s="73"/>
      <c r="C57" s="70"/>
      <c r="D57" s="70"/>
      <c r="E57" s="71"/>
      <c r="F57" s="72"/>
    </row>
    <row r="58" spans="1:14" ht="16.5" thickBot="1" x14ac:dyDescent="0.3">
      <c r="A58" s="60"/>
      <c r="B58" s="170" t="s">
        <v>15</v>
      </c>
      <c r="C58" s="171"/>
      <c r="D58" s="172"/>
      <c r="E58" s="173"/>
      <c r="F58" s="173">
        <f>F25+F56</f>
        <v>0</v>
      </c>
      <c r="G58" s="12"/>
    </row>
    <row r="59" spans="1:14" ht="6.75" customHeight="1" thickTop="1" x14ac:dyDescent="0.25">
      <c r="A59" s="60"/>
      <c r="B59" s="174"/>
      <c r="C59" s="136"/>
      <c r="D59" s="134"/>
      <c r="E59" s="72"/>
      <c r="F59" s="72"/>
    </row>
    <row r="60" spans="1:14" x14ac:dyDescent="0.25">
      <c r="A60" s="60"/>
      <c r="B60" s="175" t="s">
        <v>16</v>
      </c>
      <c r="C60" s="176"/>
      <c r="D60" s="177"/>
      <c r="E60" s="178"/>
      <c r="F60" s="177">
        <f>F58*0.22</f>
        <v>0</v>
      </c>
    </row>
    <row r="61" spans="1:14" ht="7.5" customHeight="1" x14ac:dyDescent="0.25">
      <c r="A61" s="60"/>
      <c r="B61" s="46"/>
      <c r="C61" s="5"/>
      <c r="D61" s="47"/>
      <c r="E61" s="48"/>
      <c r="F61" s="47"/>
    </row>
    <row r="62" spans="1:14" ht="16.5" thickBot="1" x14ac:dyDescent="0.3">
      <c r="A62" s="60"/>
      <c r="B62" s="49" t="s">
        <v>17</v>
      </c>
      <c r="C62" s="44"/>
      <c r="D62" s="44"/>
      <c r="E62" s="45"/>
      <c r="F62" s="45">
        <f>F58+F60</f>
        <v>0</v>
      </c>
    </row>
    <row r="63" spans="1:14" ht="16.5" thickTop="1" x14ac:dyDescent="0.25">
      <c r="A63" s="60"/>
      <c r="B63" s="94"/>
      <c r="C63" s="95"/>
      <c r="D63" s="95"/>
      <c r="E63" s="96"/>
      <c r="F63" s="96"/>
    </row>
    <row r="64" spans="1:14" s="50" customFormat="1" ht="14.25" x14ac:dyDescent="0.2">
      <c r="A64" s="57"/>
      <c r="B64" s="1" t="s">
        <v>66</v>
      </c>
      <c r="C64" s="1"/>
      <c r="D64" s="1"/>
      <c r="E64" s="1"/>
      <c r="H64" s="51"/>
      <c r="J64" s="30"/>
    </row>
    <row r="65" spans="1:9" s="28" customFormat="1" ht="14.25" x14ac:dyDescent="0.2">
      <c r="A65" s="57"/>
      <c r="B65" s="1"/>
      <c r="C65" s="1"/>
      <c r="D65" s="1"/>
      <c r="E65" s="1"/>
      <c r="G65" s="31"/>
      <c r="H65" s="29"/>
      <c r="I65" s="32"/>
    </row>
    <row r="66" spans="1:9" s="28" customFormat="1" ht="14.25" x14ac:dyDescent="0.2">
      <c r="A66" s="57"/>
      <c r="B66" s="20"/>
      <c r="C66" s="6"/>
      <c r="D66" s="21"/>
      <c r="E66" s="1"/>
      <c r="G66" s="29"/>
      <c r="I66" s="34"/>
    </row>
    <row r="67" spans="1:9" s="28" customFormat="1" ht="14.25" x14ac:dyDescent="0.2">
      <c r="A67" s="57"/>
      <c r="B67" s="20"/>
      <c r="C67" s="6"/>
      <c r="D67" s="21"/>
      <c r="E67" s="1"/>
      <c r="I67" s="34"/>
    </row>
    <row r="68" spans="1:9" s="28" customFormat="1" ht="14.25" x14ac:dyDescent="0.2">
      <c r="A68" s="57"/>
      <c r="I68" s="34"/>
    </row>
    <row r="69" spans="1:9" s="28" customFormat="1" ht="14.25" x14ac:dyDescent="0.2">
      <c r="A69" s="57"/>
      <c r="I69" s="34"/>
    </row>
    <row r="70" spans="1:9" s="28" customFormat="1" ht="14.25" x14ac:dyDescent="0.2">
      <c r="A70" s="57"/>
      <c r="I70" s="34"/>
    </row>
    <row r="71" spans="1:9" s="28" customFormat="1" ht="14.25" x14ac:dyDescent="0.2">
      <c r="A71" s="57"/>
    </row>
    <row r="72" spans="1:9" s="28" customFormat="1" ht="14.25" x14ac:dyDescent="0.2">
      <c r="A72" s="57"/>
    </row>
    <row r="73" spans="1:9" s="28" customFormat="1" ht="14.25" x14ac:dyDescent="0.2">
      <c r="A73" s="57"/>
    </row>
    <row r="74" spans="1:9" s="28" customFormat="1" ht="14.25" x14ac:dyDescent="0.2">
      <c r="A74" s="57"/>
    </row>
    <row r="75" spans="1:9" s="28" customFormat="1" ht="14.25" x14ac:dyDescent="0.2">
      <c r="A75" s="57"/>
    </row>
    <row r="76" spans="1:9" s="28" customFormat="1" ht="14.25" x14ac:dyDescent="0.2">
      <c r="A76" s="57"/>
    </row>
    <row r="77" spans="1:9" s="28" customFormat="1" ht="14.25" x14ac:dyDescent="0.2">
      <c r="A77" s="57"/>
    </row>
    <row r="78" spans="1:9" s="28" customFormat="1" ht="14.25" x14ac:dyDescent="0.2">
      <c r="A78" s="57"/>
    </row>
    <row r="79" spans="1:9" s="28" customFormat="1" ht="14.25" x14ac:dyDescent="0.2">
      <c r="A79" s="57"/>
    </row>
    <row r="80" spans="1:9" s="28" customFormat="1" ht="14.25" x14ac:dyDescent="0.2">
      <c r="A80" s="57"/>
    </row>
    <row r="81" spans="1:6" s="28" customFormat="1" ht="14.25" x14ac:dyDescent="0.2">
      <c r="A81" s="57"/>
    </row>
    <row r="82" spans="1:6" s="28" customFormat="1" ht="14.25" x14ac:dyDescent="0.2">
      <c r="A82" s="57"/>
    </row>
    <row r="83" spans="1:6" s="28" customFormat="1" ht="14.25" x14ac:dyDescent="0.2">
      <c r="A83" s="57"/>
    </row>
    <row r="84" spans="1:6" s="28" customFormat="1" ht="14.25" x14ac:dyDescent="0.2">
      <c r="A84" s="57"/>
    </row>
    <row r="85" spans="1:6" s="28" customFormat="1" ht="14.25" x14ac:dyDescent="0.2">
      <c r="A85" s="57"/>
    </row>
    <row r="86" spans="1:6" x14ac:dyDescent="0.25">
      <c r="A86" s="57"/>
      <c r="B86" s="13"/>
      <c r="C86" s="13"/>
      <c r="D86" s="13"/>
      <c r="E86" s="13"/>
    </row>
    <row r="88" spans="1:6" x14ac:dyDescent="0.25">
      <c r="F88" s="1"/>
    </row>
    <row r="89" spans="1:6" x14ac:dyDescent="0.25">
      <c r="F89" s="1"/>
    </row>
    <row r="90" spans="1:6" x14ac:dyDescent="0.25">
      <c r="F90" s="19"/>
    </row>
    <row r="91" spans="1:6" x14ac:dyDescent="0.25">
      <c r="F91" s="19"/>
    </row>
    <row r="92" spans="1:6" x14ac:dyDescent="0.25">
      <c r="B92" s="15"/>
      <c r="C92" s="6"/>
      <c r="D92" s="18"/>
      <c r="E92" s="19"/>
      <c r="F92" s="1"/>
    </row>
  </sheetData>
  <pageMargins left="0.7" right="0.46" top="0.55000000000000004" bottom="0.63" header="0.3" footer="0.3"/>
  <pageSetup paperSize="9" scale="97" orientation="portrait" r:id="rId1"/>
  <rowBreaks count="1" manualBreakCount="1">
    <brk id="3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3"/>
  <sheetViews>
    <sheetView view="pageBreakPreview" zoomScaleNormal="100" zoomScaleSheetLayoutView="100" workbookViewId="0">
      <selection activeCell="E36" sqref="E36"/>
    </sheetView>
  </sheetViews>
  <sheetFormatPr defaultRowHeight="15.75" x14ac:dyDescent="0.25"/>
  <cols>
    <col min="1" max="1" width="3.7109375" style="58" customWidth="1"/>
    <col min="2" max="2" width="52.140625" style="9" customWidth="1"/>
    <col min="3" max="3" width="5.5703125" style="10" bestFit="1" customWidth="1"/>
    <col min="4" max="4" width="8.7109375" style="11" customWidth="1"/>
    <col min="5" max="5" width="12.28515625" style="12" customWidth="1"/>
    <col min="6" max="6" width="12.140625" style="13" customWidth="1"/>
    <col min="7" max="7" width="21.5703125" style="13" customWidth="1"/>
    <col min="8" max="8" width="8.140625" style="13" customWidth="1"/>
    <col min="9" max="16384" width="9.140625" style="13"/>
  </cols>
  <sheetData>
    <row r="1" spans="1:14" ht="20.25" customHeight="1" x14ac:dyDescent="0.25">
      <c r="B1" s="16"/>
      <c r="C1" s="6"/>
      <c r="D1" s="14"/>
      <c r="E1" s="14"/>
      <c r="F1" s="14"/>
    </row>
    <row r="2" spans="1:14" ht="14.25" customHeight="1" x14ac:dyDescent="0.25">
      <c r="B2" s="15"/>
      <c r="C2" s="6"/>
      <c r="D2" s="14"/>
      <c r="E2" s="14"/>
      <c r="F2" s="14"/>
    </row>
    <row r="3" spans="1:14" x14ac:dyDescent="0.25">
      <c r="A3" s="57"/>
      <c r="B3" s="61" t="s">
        <v>63</v>
      </c>
      <c r="C3" s="17"/>
      <c r="D3" s="17"/>
      <c r="E3" s="17"/>
      <c r="F3" s="1"/>
    </row>
    <row r="4" spans="1:14" x14ac:dyDescent="0.25">
      <c r="A4" s="56"/>
      <c r="B4" s="52"/>
      <c r="C4" s="53"/>
      <c r="D4" s="54"/>
      <c r="E4" s="55"/>
      <c r="F4" s="55"/>
    </row>
    <row r="5" spans="1:14" ht="27.75" customHeight="1" x14ac:dyDescent="0.25">
      <c r="A5" s="59"/>
      <c r="B5" s="97" t="s">
        <v>36</v>
      </c>
      <c r="C5" s="184" t="s">
        <v>41</v>
      </c>
      <c r="D5" s="185" t="s">
        <v>42</v>
      </c>
      <c r="E5" s="215" t="s">
        <v>68</v>
      </c>
      <c r="F5" s="215" t="s">
        <v>69</v>
      </c>
    </row>
    <row r="6" spans="1:14" ht="22.5" customHeight="1" x14ac:dyDescent="0.25">
      <c r="A6" s="57">
        <v>1</v>
      </c>
      <c r="B6" s="99" t="s">
        <v>64</v>
      </c>
      <c r="C6" s="100"/>
      <c r="D6" s="100"/>
      <c r="E6" s="100"/>
      <c r="F6" s="100"/>
    </row>
    <row r="7" spans="1:14" x14ac:dyDescent="0.25">
      <c r="A7" s="57"/>
      <c r="B7" s="99" t="s">
        <v>26</v>
      </c>
      <c r="C7" s="100"/>
      <c r="D7" s="100"/>
      <c r="E7" s="100"/>
      <c r="F7" s="100"/>
    </row>
    <row r="8" spans="1:14" x14ac:dyDescent="0.25">
      <c r="A8" s="57"/>
      <c r="B8" s="99" t="s">
        <v>27</v>
      </c>
      <c r="C8" s="82"/>
      <c r="D8" s="82"/>
      <c r="E8" s="82"/>
      <c r="F8" s="82"/>
    </row>
    <row r="9" spans="1:14" x14ac:dyDescent="0.25">
      <c r="A9" s="57"/>
      <c r="B9" s="99" t="s">
        <v>28</v>
      </c>
      <c r="C9" s="101" t="s">
        <v>29</v>
      </c>
      <c r="D9" s="210">
        <v>410</v>
      </c>
      <c r="E9" s="102">
        <v>0</v>
      </c>
      <c r="F9" s="103">
        <f>D9*E9</f>
        <v>0</v>
      </c>
      <c r="G9" s="37"/>
      <c r="H9" s="37"/>
      <c r="I9" s="37"/>
      <c r="J9" s="37"/>
      <c r="K9" s="37"/>
      <c r="L9" s="37"/>
      <c r="M9" s="37"/>
      <c r="N9" s="37"/>
    </row>
    <row r="10" spans="1:14" x14ac:dyDescent="0.25">
      <c r="A10" s="104"/>
      <c r="B10" s="105"/>
      <c r="C10" s="106"/>
      <c r="D10" s="211"/>
      <c r="E10" s="108"/>
      <c r="F10" s="108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57">
        <v>2</v>
      </c>
      <c r="B11" s="99" t="s">
        <v>25</v>
      </c>
      <c r="C11" s="82"/>
      <c r="D11" s="71"/>
      <c r="E11" s="82"/>
      <c r="F11" s="103"/>
      <c r="G11" s="38"/>
      <c r="H11" s="37"/>
      <c r="I11" s="37"/>
      <c r="J11" s="37"/>
      <c r="K11" s="37"/>
      <c r="L11" s="37"/>
      <c r="M11" s="37"/>
      <c r="N11" s="37"/>
    </row>
    <row r="12" spans="1:14" x14ac:dyDescent="0.25">
      <c r="A12" s="57"/>
      <c r="B12" s="99" t="s">
        <v>30</v>
      </c>
      <c r="C12" s="82"/>
      <c r="D12" s="71"/>
      <c r="E12" s="82"/>
      <c r="F12" s="103"/>
      <c r="G12" s="39"/>
      <c r="H12" s="40"/>
      <c r="I12" s="41"/>
      <c r="J12" s="42"/>
      <c r="K12" s="43"/>
      <c r="L12" s="43"/>
      <c r="M12" s="37"/>
      <c r="N12" s="37"/>
    </row>
    <row r="13" spans="1:14" x14ac:dyDescent="0.25">
      <c r="A13" s="57"/>
      <c r="B13" s="99" t="s">
        <v>27</v>
      </c>
      <c r="C13" s="82"/>
      <c r="D13" s="71"/>
      <c r="E13" s="82"/>
      <c r="F13" s="103"/>
      <c r="G13" s="37"/>
      <c r="H13" s="37"/>
      <c r="I13" s="37"/>
      <c r="J13" s="37"/>
      <c r="K13" s="37"/>
      <c r="L13" s="37"/>
      <c r="M13" s="37"/>
      <c r="N13" s="37"/>
    </row>
    <row r="14" spans="1:14" ht="21.75" customHeight="1" x14ac:dyDescent="0.25">
      <c r="A14" s="57"/>
      <c r="B14" s="99" t="s">
        <v>28</v>
      </c>
      <c r="C14" s="82"/>
      <c r="D14" s="71"/>
      <c r="E14" s="82"/>
      <c r="F14" s="103"/>
    </row>
    <row r="15" spans="1:14" x14ac:dyDescent="0.25">
      <c r="A15" s="57"/>
      <c r="B15" s="99" t="s">
        <v>31</v>
      </c>
      <c r="C15" s="101" t="s">
        <v>29</v>
      </c>
      <c r="D15" s="210">
        <v>29</v>
      </c>
      <c r="E15" s="102">
        <v>0</v>
      </c>
      <c r="F15" s="103">
        <f>D15*E15</f>
        <v>0</v>
      </c>
      <c r="H15" s="35"/>
    </row>
    <row r="16" spans="1:14" x14ac:dyDescent="0.25">
      <c r="A16" s="57"/>
      <c r="B16" s="99"/>
      <c r="C16" s="101"/>
      <c r="D16" s="210"/>
      <c r="E16" s="102"/>
      <c r="F16" s="103"/>
      <c r="H16" s="35"/>
    </row>
    <row r="17" spans="1:14" ht="16.5" customHeight="1" x14ac:dyDescent="0.25">
      <c r="A17" s="57">
        <v>3</v>
      </c>
      <c r="B17" s="99" t="s">
        <v>32</v>
      </c>
      <c r="C17" s="82"/>
      <c r="D17" s="71"/>
      <c r="E17" s="82"/>
      <c r="F17" s="82"/>
      <c r="H17" s="28"/>
      <c r="I17" s="36"/>
      <c r="J17" s="28"/>
      <c r="K17" s="33"/>
      <c r="L17" s="29"/>
      <c r="M17" s="34"/>
    </row>
    <row r="18" spans="1:14" x14ac:dyDescent="0.25">
      <c r="A18" s="57"/>
      <c r="B18" s="99" t="s">
        <v>26</v>
      </c>
      <c r="C18" s="82"/>
      <c r="D18" s="71"/>
      <c r="E18" s="82"/>
      <c r="F18" s="82"/>
    </row>
    <row r="19" spans="1:14" x14ac:dyDescent="0.25">
      <c r="A19" s="57"/>
      <c r="B19" s="99" t="s">
        <v>27</v>
      </c>
      <c r="C19" s="82"/>
      <c r="D19" s="71"/>
      <c r="E19" s="82"/>
      <c r="F19" s="82"/>
      <c r="H19" s="35"/>
    </row>
    <row r="20" spans="1:14" ht="16.5" customHeight="1" x14ac:dyDescent="0.25">
      <c r="A20" s="57"/>
      <c r="B20" s="99" t="s">
        <v>33</v>
      </c>
      <c r="C20" s="82"/>
      <c r="D20" s="71"/>
      <c r="E20" s="82"/>
      <c r="F20" s="82"/>
      <c r="G20" s="65"/>
      <c r="H20" s="28"/>
      <c r="I20" s="36"/>
      <c r="J20" s="28"/>
      <c r="K20" s="33"/>
      <c r="L20" s="29"/>
      <c r="M20" s="34"/>
    </row>
    <row r="21" spans="1:14" x14ac:dyDescent="0.25">
      <c r="A21" s="109"/>
      <c r="B21" s="110" t="s">
        <v>34</v>
      </c>
      <c r="C21" s="111" t="s">
        <v>12</v>
      </c>
      <c r="D21" s="212">
        <v>15</v>
      </c>
      <c r="E21" s="112">
        <v>0</v>
      </c>
      <c r="F21" s="113">
        <f>D21*E21</f>
        <v>0</v>
      </c>
      <c r="G21" s="65"/>
    </row>
    <row r="22" spans="1:14" x14ac:dyDescent="0.25">
      <c r="A22" s="114"/>
      <c r="B22" s="115"/>
      <c r="C22" s="115"/>
      <c r="D22" s="116"/>
      <c r="E22" s="117"/>
      <c r="F22" s="118"/>
      <c r="G22" s="65"/>
    </row>
    <row r="23" spans="1:14" s="63" customFormat="1" ht="38.25" x14ac:dyDescent="0.2">
      <c r="A23" s="58">
        <v>4</v>
      </c>
      <c r="B23" s="119" t="s">
        <v>37</v>
      </c>
      <c r="C23" s="120"/>
      <c r="D23" s="121"/>
      <c r="E23" s="121"/>
      <c r="F23" s="122"/>
      <c r="G23" s="66"/>
      <c r="H23" s="62"/>
      <c r="I23" s="62"/>
      <c r="J23" s="62"/>
      <c r="K23" s="62"/>
      <c r="L23" s="62"/>
      <c r="M23" s="62"/>
      <c r="N23" s="62"/>
    </row>
    <row r="24" spans="1:14" s="63" customFormat="1" ht="14.25" x14ac:dyDescent="0.2">
      <c r="A24" s="64"/>
      <c r="B24" s="123"/>
      <c r="C24" s="124">
        <v>0.05</v>
      </c>
      <c r="D24" s="125">
        <v>0.05</v>
      </c>
      <c r="E24" s="126">
        <v>0</v>
      </c>
      <c r="F24" s="126">
        <f>+D24*E24</f>
        <v>0</v>
      </c>
      <c r="G24" s="66"/>
      <c r="H24" s="62"/>
      <c r="I24" s="62"/>
      <c r="J24" s="62"/>
      <c r="K24" s="62"/>
      <c r="L24" s="62"/>
      <c r="M24" s="62"/>
      <c r="N24" s="62"/>
    </row>
    <row r="25" spans="1:14" ht="18.75" customHeight="1" x14ac:dyDescent="0.25">
      <c r="A25" s="59"/>
      <c r="B25" s="127" t="s">
        <v>15</v>
      </c>
      <c r="C25" s="128"/>
      <c r="D25" s="129"/>
      <c r="E25" s="129"/>
      <c r="F25" s="130">
        <f>SUM(F6:F24)</f>
        <v>0</v>
      </c>
      <c r="H25" s="28"/>
      <c r="I25" s="36"/>
      <c r="J25" s="28"/>
      <c r="K25" s="33"/>
      <c r="L25" s="29"/>
      <c r="M25" s="34"/>
    </row>
    <row r="26" spans="1:14" x14ac:dyDescent="0.25">
      <c r="A26" s="57"/>
      <c r="B26" s="128"/>
      <c r="C26" s="131"/>
      <c r="D26" s="131"/>
      <c r="E26" s="131"/>
      <c r="F26" s="82"/>
    </row>
    <row r="27" spans="1:14" x14ac:dyDescent="0.25">
      <c r="A27" s="59"/>
      <c r="B27" s="132" t="s">
        <v>44</v>
      </c>
      <c r="C27" s="70"/>
      <c r="D27" s="70"/>
      <c r="E27" s="71"/>
      <c r="F27" s="72"/>
    </row>
    <row r="28" spans="1:14" x14ac:dyDescent="0.25">
      <c r="A28" s="59"/>
      <c r="B28" s="133"/>
      <c r="C28" s="70"/>
      <c r="D28" s="70"/>
      <c r="E28" s="71"/>
      <c r="F28" s="72"/>
    </row>
    <row r="29" spans="1:14" s="67" customFormat="1" ht="114" customHeight="1" x14ac:dyDescent="0.25">
      <c r="A29" s="59">
        <v>1</v>
      </c>
      <c r="B29" s="73" t="s">
        <v>43</v>
      </c>
      <c r="C29" s="70" t="s">
        <v>12</v>
      </c>
      <c r="D29" s="134">
        <f>1890+855+21+112</f>
        <v>2878</v>
      </c>
      <c r="E29" s="71">
        <v>0</v>
      </c>
      <c r="F29" s="72">
        <f>D29*E29</f>
        <v>0</v>
      </c>
      <c r="G29" s="22"/>
    </row>
    <row r="30" spans="1:14" s="67" customFormat="1" x14ac:dyDescent="0.25">
      <c r="A30" s="59"/>
      <c r="B30" s="73"/>
      <c r="C30" s="70"/>
      <c r="D30" s="134"/>
      <c r="E30" s="71"/>
      <c r="F30" s="72"/>
    </row>
    <row r="31" spans="1:14" s="67" customFormat="1" ht="105.75" customHeight="1" x14ac:dyDescent="0.25">
      <c r="A31" s="60">
        <v>2</v>
      </c>
      <c r="B31" s="135" t="s">
        <v>52</v>
      </c>
      <c r="C31" s="136"/>
      <c r="D31" s="134"/>
      <c r="E31" s="72"/>
      <c r="F31" s="72"/>
    </row>
    <row r="32" spans="1:14" s="67" customFormat="1" ht="16.5" customHeight="1" x14ac:dyDescent="0.25">
      <c r="A32" s="60"/>
      <c r="B32" s="209" t="s">
        <v>38</v>
      </c>
      <c r="C32" s="136" t="s">
        <v>12</v>
      </c>
      <c r="D32" s="134">
        <v>0</v>
      </c>
      <c r="E32" s="72"/>
      <c r="F32" s="72"/>
      <c r="I32" s="22"/>
    </row>
    <row r="33" spans="1:10" s="67" customFormat="1" ht="16.5" customHeight="1" x14ac:dyDescent="0.25">
      <c r="A33" s="60"/>
      <c r="B33" s="209" t="s">
        <v>39</v>
      </c>
      <c r="C33" s="137" t="s">
        <v>12</v>
      </c>
      <c r="D33" s="138">
        <v>0</v>
      </c>
      <c r="E33" s="72"/>
      <c r="F33" s="72"/>
      <c r="I33" s="68"/>
    </row>
    <row r="34" spans="1:10" s="67" customFormat="1" ht="16.5" customHeight="1" x14ac:dyDescent="0.25">
      <c r="A34" s="60"/>
      <c r="B34" s="139" t="s">
        <v>65</v>
      </c>
      <c r="C34" s="137" t="s">
        <v>12</v>
      </c>
      <c r="D34" s="138">
        <f>337+43</f>
        <v>380</v>
      </c>
      <c r="E34" s="72">
        <v>0</v>
      </c>
      <c r="F34" s="72">
        <f>D34*E34</f>
        <v>0</v>
      </c>
      <c r="I34" s="68"/>
    </row>
    <row r="35" spans="1:10" s="67" customFormat="1" x14ac:dyDescent="0.25">
      <c r="A35" s="60"/>
      <c r="B35" s="139" t="s">
        <v>13</v>
      </c>
      <c r="C35" s="137" t="s">
        <v>12</v>
      </c>
      <c r="D35" s="138">
        <f>SUM(D32:D34)</f>
        <v>380</v>
      </c>
      <c r="E35" s="74"/>
      <c r="F35" s="72"/>
      <c r="I35" s="68"/>
    </row>
    <row r="36" spans="1:10" s="67" customFormat="1" ht="88.5" customHeight="1" x14ac:dyDescent="0.25">
      <c r="A36" s="60">
        <v>3</v>
      </c>
      <c r="B36" s="135" t="s">
        <v>53</v>
      </c>
      <c r="C36" s="136"/>
      <c r="D36" s="134"/>
      <c r="E36" s="72"/>
      <c r="F36" s="72"/>
    </row>
    <row r="37" spans="1:10" s="67" customFormat="1" ht="16.5" customHeight="1" x14ac:dyDescent="0.25">
      <c r="A37" s="60"/>
      <c r="B37" s="209" t="s">
        <v>38</v>
      </c>
      <c r="C37" s="136" t="s">
        <v>12</v>
      </c>
      <c r="D37" s="134">
        <v>0</v>
      </c>
      <c r="E37" s="72"/>
      <c r="F37" s="72"/>
    </row>
    <row r="38" spans="1:10" s="67" customFormat="1" ht="16.5" customHeight="1" x14ac:dyDescent="0.25">
      <c r="A38" s="60"/>
      <c r="B38" s="209" t="s">
        <v>39</v>
      </c>
      <c r="C38" s="137" t="s">
        <v>12</v>
      </c>
      <c r="D38" s="138">
        <v>0</v>
      </c>
      <c r="E38" s="72"/>
      <c r="F38" s="72"/>
    </row>
    <row r="39" spans="1:10" s="67" customFormat="1" ht="16.5" customHeight="1" x14ac:dyDescent="0.25">
      <c r="A39" s="60"/>
      <c r="B39" s="139" t="s">
        <v>65</v>
      </c>
      <c r="C39" s="137" t="s">
        <v>12</v>
      </c>
      <c r="D39" s="138">
        <f>337+43</f>
        <v>380</v>
      </c>
      <c r="E39" s="72">
        <v>0</v>
      </c>
      <c r="F39" s="72">
        <f>D39*E39</f>
        <v>0</v>
      </c>
    </row>
    <row r="40" spans="1:10" s="67" customFormat="1" x14ac:dyDescent="0.25">
      <c r="A40" s="60"/>
      <c r="B40" s="139" t="s">
        <v>13</v>
      </c>
      <c r="C40" s="137" t="s">
        <v>12</v>
      </c>
      <c r="D40" s="138">
        <f>SUM(D37:D39)</f>
        <v>380</v>
      </c>
      <c r="E40" s="74"/>
      <c r="F40" s="72"/>
      <c r="G40" s="69"/>
    </row>
    <row r="41" spans="1:10" s="67" customFormat="1" ht="114.75" x14ac:dyDescent="0.25">
      <c r="A41" s="60">
        <v>4</v>
      </c>
      <c r="B41" s="135" t="s">
        <v>59</v>
      </c>
      <c r="C41" s="136"/>
      <c r="D41" s="134"/>
      <c r="E41" s="72"/>
      <c r="F41" s="72"/>
    </row>
    <row r="42" spans="1:10" s="67" customFormat="1" ht="57.75" x14ac:dyDescent="0.25">
      <c r="A42" s="60"/>
      <c r="B42" s="135" t="s">
        <v>54</v>
      </c>
      <c r="C42" s="136"/>
      <c r="D42" s="134"/>
      <c r="E42" s="72"/>
      <c r="F42" s="72"/>
    </row>
    <row r="43" spans="1:10" s="67" customFormat="1" ht="16.5" customHeight="1" x14ac:dyDescent="0.25">
      <c r="A43" s="60"/>
      <c r="B43" s="209" t="s">
        <v>38</v>
      </c>
      <c r="C43" s="136" t="s">
        <v>12</v>
      </c>
      <c r="D43" s="134">
        <v>0</v>
      </c>
      <c r="E43" s="72"/>
      <c r="F43" s="72"/>
    </row>
    <row r="44" spans="1:10" s="67" customFormat="1" ht="16.5" customHeight="1" x14ac:dyDescent="0.25">
      <c r="A44" s="60"/>
      <c r="B44" s="209" t="s">
        <v>39</v>
      </c>
      <c r="C44" s="137" t="s">
        <v>12</v>
      </c>
      <c r="D44" s="138">
        <v>0</v>
      </c>
      <c r="E44" s="72"/>
      <c r="F44" s="72"/>
    </row>
    <row r="45" spans="1:10" s="67" customFormat="1" ht="16.5" customHeight="1" x14ac:dyDescent="0.25">
      <c r="A45" s="60"/>
      <c r="B45" s="139" t="s">
        <v>65</v>
      </c>
      <c r="C45" s="137" t="s">
        <v>12</v>
      </c>
      <c r="D45" s="138">
        <f>337+43</f>
        <v>380</v>
      </c>
      <c r="E45" s="72">
        <v>0</v>
      </c>
      <c r="F45" s="72">
        <f>D45*E45</f>
        <v>0</v>
      </c>
      <c r="J45" s="69"/>
    </row>
    <row r="46" spans="1:10" s="67" customFormat="1" x14ac:dyDescent="0.25">
      <c r="A46" s="60"/>
      <c r="B46" s="139" t="s">
        <v>13</v>
      </c>
      <c r="C46" s="137" t="s">
        <v>12</v>
      </c>
      <c r="D46" s="138">
        <f>SUM(D43:D45)</f>
        <v>380</v>
      </c>
      <c r="E46" s="74"/>
      <c r="F46" s="72"/>
      <c r="G46" s="69"/>
    </row>
    <row r="47" spans="1:10" s="67" customFormat="1" x14ac:dyDescent="0.25">
      <c r="A47" s="60"/>
      <c r="B47" s="139"/>
      <c r="C47" s="137"/>
      <c r="D47" s="138"/>
      <c r="E47" s="74"/>
      <c r="F47" s="72"/>
    </row>
    <row r="48" spans="1:10" s="67" customFormat="1" ht="105" customHeight="1" x14ac:dyDescent="0.25">
      <c r="A48" s="59">
        <v>5</v>
      </c>
      <c r="B48" s="140" t="s">
        <v>55</v>
      </c>
      <c r="C48" s="137" t="s">
        <v>12</v>
      </c>
      <c r="D48" s="138">
        <v>4</v>
      </c>
      <c r="E48" s="74">
        <v>0</v>
      </c>
      <c r="F48" s="72">
        <f>D48*E48</f>
        <v>0</v>
      </c>
    </row>
    <row r="49" spans="1:14" s="67" customFormat="1" ht="16.5" customHeight="1" x14ac:dyDescent="0.25">
      <c r="A49" s="59"/>
      <c r="B49" s="140"/>
      <c r="C49" s="137"/>
      <c r="D49" s="138"/>
      <c r="E49" s="74"/>
      <c r="F49" s="72"/>
    </row>
    <row r="50" spans="1:14" s="67" customFormat="1" ht="107.25" customHeight="1" x14ac:dyDescent="0.25">
      <c r="A50" s="141">
        <v>6</v>
      </c>
      <c r="B50" s="142" t="s">
        <v>57</v>
      </c>
      <c r="C50" s="143" t="s">
        <v>14</v>
      </c>
      <c r="D50" s="144">
        <v>104</v>
      </c>
      <c r="E50" s="145">
        <v>0</v>
      </c>
      <c r="F50" s="145">
        <f>D50*E50</f>
        <v>0</v>
      </c>
      <c r="G50" s="84"/>
    </row>
    <row r="51" spans="1:14" s="75" customFormat="1" ht="15" x14ac:dyDescent="0.25">
      <c r="A51" s="146"/>
      <c r="B51" s="147"/>
      <c r="C51" s="148"/>
      <c r="D51" s="149"/>
      <c r="E51" s="150"/>
      <c r="F51" s="151"/>
    </row>
    <row r="52" spans="1:14" s="77" customFormat="1" ht="72.75" customHeight="1" x14ac:dyDescent="0.2">
      <c r="A52" s="152">
        <v>7</v>
      </c>
      <c r="B52" s="153" t="s">
        <v>56</v>
      </c>
      <c r="C52" s="154" t="s">
        <v>12</v>
      </c>
      <c r="D52" s="155">
        <f>D29</f>
        <v>2878</v>
      </c>
      <c r="E52" s="156">
        <v>0</v>
      </c>
      <c r="F52" s="157">
        <f>D52*E52</f>
        <v>0</v>
      </c>
      <c r="G52" s="76"/>
    </row>
    <row r="53" spans="1:14" s="77" customFormat="1" ht="15.75" customHeight="1" x14ac:dyDescent="0.2">
      <c r="A53" s="141"/>
      <c r="B53" s="158"/>
      <c r="C53" s="159"/>
      <c r="D53" s="160"/>
      <c r="E53" s="161"/>
      <c r="F53" s="145"/>
      <c r="G53" s="76"/>
    </row>
    <row r="54" spans="1:14" s="79" customFormat="1" ht="42.75" x14ac:dyDescent="0.25">
      <c r="A54" s="58">
        <v>8</v>
      </c>
      <c r="B54" s="162" t="s">
        <v>45</v>
      </c>
      <c r="C54" s="163"/>
      <c r="D54" s="164"/>
      <c r="E54" s="164"/>
      <c r="F54" s="165"/>
      <c r="G54" s="78"/>
      <c r="H54" s="78"/>
      <c r="I54" s="78"/>
      <c r="J54" s="78"/>
      <c r="K54" s="78"/>
      <c r="L54" s="78"/>
      <c r="M54" s="78"/>
      <c r="N54" s="78"/>
    </row>
    <row r="55" spans="1:14" s="81" customFormat="1" ht="15" x14ac:dyDescent="0.2">
      <c r="A55" s="166"/>
      <c r="B55" s="123"/>
      <c r="C55" s="124">
        <v>0.05</v>
      </c>
      <c r="D55" s="125">
        <v>0.05</v>
      </c>
      <c r="E55" s="126">
        <v>0</v>
      </c>
      <c r="F55" s="126">
        <f>+D55*E55</f>
        <v>0</v>
      </c>
      <c r="G55" s="80"/>
      <c r="H55" s="74"/>
      <c r="I55" s="74"/>
      <c r="J55" s="74"/>
      <c r="K55" s="74"/>
      <c r="L55" s="74"/>
      <c r="M55" s="74"/>
      <c r="N55" s="74"/>
    </row>
    <row r="56" spans="1:14" s="82" customFormat="1" ht="15" x14ac:dyDescent="0.25">
      <c r="A56" s="59"/>
      <c r="B56" s="167" t="s">
        <v>35</v>
      </c>
      <c r="C56" s="167"/>
      <c r="D56" s="167"/>
      <c r="E56" s="168"/>
      <c r="F56" s="169">
        <f>SUM(F29:F55)</f>
        <v>0</v>
      </c>
      <c r="G56" s="72"/>
    </row>
    <row r="57" spans="1:14" s="83" customFormat="1" ht="15" x14ac:dyDescent="0.2">
      <c r="A57" s="59"/>
      <c r="B57" s="73"/>
      <c r="C57" s="70"/>
      <c r="D57" s="70"/>
      <c r="E57" s="71"/>
      <c r="F57" s="72"/>
    </row>
    <row r="58" spans="1:14" ht="16.5" thickBot="1" x14ac:dyDescent="0.3">
      <c r="A58" s="60"/>
      <c r="B58" s="170" t="s">
        <v>15</v>
      </c>
      <c r="C58" s="171"/>
      <c r="D58" s="172"/>
      <c r="E58" s="173"/>
      <c r="F58" s="173">
        <f>F25+F56</f>
        <v>0</v>
      </c>
      <c r="G58" s="12"/>
    </row>
    <row r="59" spans="1:14" ht="16.5" thickTop="1" x14ac:dyDescent="0.25">
      <c r="A59" s="60"/>
      <c r="B59" s="174"/>
      <c r="C59" s="136"/>
      <c r="D59" s="134"/>
      <c r="E59" s="72"/>
      <c r="F59" s="72"/>
    </row>
    <row r="60" spans="1:14" x14ac:dyDescent="0.25">
      <c r="A60" s="60"/>
      <c r="B60" s="175" t="s">
        <v>16</v>
      </c>
      <c r="C60" s="176"/>
      <c r="D60" s="177"/>
      <c r="E60" s="178"/>
      <c r="F60" s="177">
        <f>F58*0.22</f>
        <v>0</v>
      </c>
    </row>
    <row r="61" spans="1:14" x14ac:dyDescent="0.25">
      <c r="A61" s="60"/>
      <c r="B61" s="179"/>
      <c r="C61" s="180"/>
      <c r="D61" s="181"/>
      <c r="E61" s="167"/>
      <c r="F61" s="181"/>
    </row>
    <row r="62" spans="1:14" ht="16.5" thickBot="1" x14ac:dyDescent="0.3">
      <c r="A62" s="60"/>
      <c r="B62" s="182" t="s">
        <v>17</v>
      </c>
      <c r="C62" s="172"/>
      <c r="D62" s="172"/>
      <c r="E62" s="173"/>
      <c r="F62" s="173">
        <f>F58+F60</f>
        <v>0</v>
      </c>
    </row>
    <row r="63" spans="1:14" ht="17.25" thickTop="1" thickBot="1" x14ac:dyDescent="0.3">
      <c r="A63" s="60"/>
      <c r="B63" s="182"/>
      <c r="C63" s="172"/>
      <c r="D63" s="172"/>
      <c r="E63" s="173"/>
      <c r="F63" s="173"/>
    </row>
    <row r="64" spans="1:14" ht="16.5" thickTop="1" x14ac:dyDescent="0.25">
      <c r="A64" s="60"/>
      <c r="B64" s="183"/>
      <c r="C64" s="136"/>
      <c r="D64" s="134"/>
      <c r="E64" s="72"/>
      <c r="F64" s="82"/>
    </row>
    <row r="65" spans="1:10" s="50" customFormat="1" ht="14.25" x14ac:dyDescent="0.2">
      <c r="A65" s="57"/>
      <c r="B65" s="1" t="s">
        <v>66</v>
      </c>
      <c r="C65" s="1"/>
      <c r="D65" s="1"/>
      <c r="E65" s="1"/>
      <c r="H65" s="51"/>
      <c r="J65" s="30"/>
    </row>
    <row r="66" spans="1:10" s="28" customFormat="1" ht="14.25" x14ac:dyDescent="0.2">
      <c r="A66" s="57"/>
      <c r="B66" s="1"/>
      <c r="C66" s="1"/>
      <c r="D66" s="1"/>
      <c r="E66" s="1"/>
      <c r="G66" s="31"/>
      <c r="H66" s="29"/>
      <c r="I66" s="32"/>
    </row>
    <row r="67" spans="1:10" s="28" customFormat="1" ht="14.25" x14ac:dyDescent="0.2">
      <c r="A67" s="57"/>
      <c r="B67" s="20"/>
      <c r="C67" s="6"/>
      <c r="D67" s="21"/>
      <c r="E67" s="1"/>
      <c r="G67" s="29"/>
      <c r="I67" s="34"/>
    </row>
    <row r="68" spans="1:10" s="28" customFormat="1" ht="14.25" x14ac:dyDescent="0.2">
      <c r="A68" s="57"/>
      <c r="B68" s="20"/>
      <c r="C68" s="6"/>
      <c r="D68" s="21"/>
      <c r="E68" s="1"/>
      <c r="I68" s="34"/>
    </row>
    <row r="69" spans="1:10" s="28" customFormat="1" ht="14.25" x14ac:dyDescent="0.2">
      <c r="A69" s="57"/>
      <c r="I69" s="34"/>
    </row>
    <row r="70" spans="1:10" s="28" customFormat="1" ht="14.25" x14ac:dyDescent="0.2">
      <c r="A70" s="57"/>
      <c r="I70" s="34"/>
    </row>
    <row r="71" spans="1:10" s="28" customFormat="1" ht="14.25" x14ac:dyDescent="0.2">
      <c r="A71" s="57"/>
      <c r="I71" s="34"/>
    </row>
    <row r="72" spans="1:10" s="28" customFormat="1" ht="14.25" x14ac:dyDescent="0.2">
      <c r="A72" s="57"/>
    </row>
    <row r="73" spans="1:10" s="28" customFormat="1" ht="14.25" x14ac:dyDescent="0.2">
      <c r="A73" s="57"/>
    </row>
    <row r="74" spans="1:10" s="28" customFormat="1" ht="14.25" x14ac:dyDescent="0.2">
      <c r="A74" s="57"/>
    </row>
    <row r="75" spans="1:10" s="28" customFormat="1" ht="14.25" x14ac:dyDescent="0.2">
      <c r="A75" s="57"/>
    </row>
    <row r="76" spans="1:10" s="28" customFormat="1" ht="14.25" x14ac:dyDescent="0.2">
      <c r="A76" s="57"/>
    </row>
    <row r="77" spans="1:10" s="28" customFormat="1" ht="14.25" x14ac:dyDescent="0.2">
      <c r="A77" s="57"/>
    </row>
    <row r="78" spans="1:10" s="28" customFormat="1" ht="14.25" x14ac:dyDescent="0.2">
      <c r="A78" s="57"/>
    </row>
    <row r="79" spans="1:10" s="28" customFormat="1" ht="14.25" x14ac:dyDescent="0.2">
      <c r="A79" s="57"/>
    </row>
    <row r="80" spans="1:10" s="28" customFormat="1" ht="14.25" x14ac:dyDescent="0.2">
      <c r="A80" s="57"/>
    </row>
    <row r="81" spans="1:6" s="28" customFormat="1" ht="14.25" x14ac:dyDescent="0.2">
      <c r="A81" s="57"/>
    </row>
    <row r="82" spans="1:6" s="28" customFormat="1" ht="14.25" x14ac:dyDescent="0.2">
      <c r="A82" s="57"/>
    </row>
    <row r="83" spans="1:6" s="28" customFormat="1" ht="14.25" x14ac:dyDescent="0.2">
      <c r="A83" s="57"/>
    </row>
    <row r="84" spans="1:6" s="28" customFormat="1" ht="14.25" x14ac:dyDescent="0.2">
      <c r="A84" s="57"/>
    </row>
    <row r="85" spans="1:6" s="28" customFormat="1" ht="14.25" x14ac:dyDescent="0.2">
      <c r="A85" s="57"/>
    </row>
    <row r="86" spans="1:6" s="28" customFormat="1" ht="14.25" x14ac:dyDescent="0.2">
      <c r="A86" s="57"/>
    </row>
    <row r="87" spans="1:6" x14ac:dyDescent="0.25">
      <c r="A87" s="57"/>
      <c r="B87" s="13"/>
      <c r="C87" s="13"/>
      <c r="D87" s="13"/>
      <c r="E87" s="13"/>
    </row>
    <row r="89" spans="1:6" x14ac:dyDescent="0.25">
      <c r="F89" s="1"/>
    </row>
    <row r="90" spans="1:6" x14ac:dyDescent="0.25">
      <c r="F90" s="1"/>
    </row>
    <row r="91" spans="1:6" x14ac:dyDescent="0.25">
      <c r="F91" s="19"/>
    </row>
    <row r="92" spans="1:6" x14ac:dyDescent="0.25">
      <c r="F92" s="19"/>
    </row>
    <row r="93" spans="1:6" x14ac:dyDescent="0.25">
      <c r="B93" s="15"/>
      <c r="C93" s="6"/>
      <c r="D93" s="18"/>
      <c r="E93" s="19"/>
      <c r="F93" s="1"/>
    </row>
  </sheetData>
  <pageMargins left="0.63" right="0.48" top="0.52" bottom="0.65" header="0.31496062992125984" footer="0.31496062992125984"/>
  <pageSetup paperSize="9" scale="89" orientation="portrait" r:id="rId1"/>
  <rowBreaks count="1" manualBreakCount="1">
    <brk id="3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36"/>
  <sheetViews>
    <sheetView topLeftCell="A31" zoomScaleSheetLayoutView="110" workbookViewId="0">
      <selection activeCell="G29" sqref="G29"/>
    </sheetView>
  </sheetViews>
  <sheetFormatPr defaultColWidth="11.5703125" defaultRowHeight="12.75" x14ac:dyDescent="0.2"/>
  <cols>
    <col min="1" max="1" width="5.42578125" customWidth="1"/>
    <col min="2" max="2" width="10.5703125" customWidth="1"/>
  </cols>
  <sheetData>
    <row r="2" spans="1:8" ht="14.25" x14ac:dyDescent="0.2">
      <c r="B2" s="1" t="s">
        <v>0</v>
      </c>
      <c r="C2" s="1"/>
    </row>
    <row r="13" spans="1:8" ht="15" x14ac:dyDescent="0.25">
      <c r="A13" s="1"/>
      <c r="E13" s="2"/>
      <c r="F13" s="1"/>
      <c r="G13" s="1"/>
      <c r="H13" s="1"/>
    </row>
    <row r="14" spans="1:8" ht="15" x14ac:dyDescent="0.25">
      <c r="A14" s="1"/>
      <c r="B14" s="2" t="s">
        <v>1</v>
      </c>
      <c r="C14" s="2" t="s">
        <v>2</v>
      </c>
      <c r="D14" s="2"/>
      <c r="E14" s="1"/>
      <c r="F14" s="1"/>
      <c r="G14" s="1"/>
      <c r="H14" s="1"/>
    </row>
    <row r="15" spans="1:8" ht="14.25" x14ac:dyDescent="0.2">
      <c r="A15" s="1"/>
      <c r="B15" s="1"/>
      <c r="C15" s="1"/>
      <c r="D15" s="1"/>
      <c r="E15" s="1"/>
      <c r="F15" s="1"/>
      <c r="G15" s="1"/>
      <c r="H15" s="1"/>
    </row>
    <row r="16" spans="1:8" ht="14.25" x14ac:dyDescent="0.2">
      <c r="A16" s="1"/>
      <c r="B16" s="1"/>
      <c r="C16" s="1"/>
      <c r="D16" s="1"/>
      <c r="E16" s="1"/>
      <c r="F16" s="1"/>
      <c r="G16" s="1"/>
      <c r="H16" s="1"/>
    </row>
    <row r="17" spans="1:9" ht="17.850000000000001" customHeight="1" x14ac:dyDescent="0.2">
      <c r="A17" s="1"/>
      <c r="B17" s="3" t="s">
        <v>3</v>
      </c>
      <c r="C17" s="214" t="s">
        <v>4</v>
      </c>
      <c r="D17" s="214"/>
      <c r="E17" s="214"/>
      <c r="F17" s="214"/>
      <c r="G17" s="214"/>
      <c r="H17" s="214"/>
      <c r="I17" s="4"/>
    </row>
    <row r="18" spans="1:9" ht="14.25" x14ac:dyDescent="0.2">
      <c r="A18" s="1"/>
      <c r="B18" s="1"/>
      <c r="C18" s="1"/>
      <c r="D18" s="1"/>
      <c r="E18" s="1"/>
      <c r="F18" s="1"/>
      <c r="G18" s="1"/>
      <c r="H18" s="1"/>
    </row>
    <row r="19" spans="1:9" ht="14.25" x14ac:dyDescent="0.2">
      <c r="A19" s="1"/>
      <c r="B19" s="1"/>
      <c r="C19" s="1"/>
      <c r="D19" s="1"/>
      <c r="E19" s="1"/>
      <c r="F19" s="1"/>
      <c r="G19" s="1"/>
      <c r="H19" s="1"/>
    </row>
    <row r="20" spans="1:9" ht="28.35" customHeight="1" x14ac:dyDescent="0.2">
      <c r="A20" s="1"/>
      <c r="B20" s="214" t="s">
        <v>5</v>
      </c>
      <c r="C20" s="214"/>
      <c r="D20" s="214"/>
      <c r="E20" s="214"/>
      <c r="F20" s="214"/>
      <c r="G20" s="214"/>
      <c r="H20" s="214"/>
    </row>
    <row r="21" spans="1:9" ht="14.25" x14ac:dyDescent="0.2">
      <c r="A21" s="1"/>
      <c r="B21" s="1"/>
      <c r="C21" s="1"/>
      <c r="D21" s="1"/>
      <c r="E21" s="1"/>
      <c r="F21" s="1"/>
      <c r="G21" s="1"/>
      <c r="H21" s="1"/>
    </row>
    <row r="22" spans="1:9" ht="14.25" x14ac:dyDescent="0.2">
      <c r="A22" s="1"/>
      <c r="B22" s="1"/>
      <c r="C22" s="1"/>
      <c r="D22" s="1"/>
      <c r="E22" s="1"/>
      <c r="F22" s="1"/>
      <c r="G22" s="1"/>
      <c r="H22" s="1"/>
    </row>
    <row r="23" spans="1:9" ht="15" x14ac:dyDescent="0.25">
      <c r="B23" s="5" t="s">
        <v>6</v>
      </c>
      <c r="C23" s="2" t="s">
        <v>7</v>
      </c>
      <c r="D23" s="2"/>
      <c r="E23" s="2"/>
      <c r="F23" s="1"/>
      <c r="G23" s="1"/>
      <c r="H23" s="1"/>
    </row>
    <row r="24" spans="1:9" ht="8.25" customHeight="1" x14ac:dyDescent="0.2">
      <c r="A24" s="6"/>
      <c r="B24" s="1"/>
      <c r="C24" s="1"/>
      <c r="D24" s="1"/>
      <c r="E24" s="1"/>
      <c r="F24" s="1"/>
      <c r="G24" s="1"/>
      <c r="H24" s="1"/>
    </row>
    <row r="25" spans="1:9" ht="14.25" x14ac:dyDescent="0.2">
      <c r="A25" s="6"/>
      <c r="B25" s="1"/>
      <c r="C25" s="7" t="s">
        <v>8</v>
      </c>
      <c r="D25" s="7"/>
      <c r="E25" s="7"/>
      <c r="F25" s="1"/>
      <c r="G25" s="1"/>
      <c r="H25" s="1"/>
    </row>
    <row r="26" spans="1:9" ht="28.35" customHeight="1" x14ac:dyDescent="0.2">
      <c r="A26" s="6"/>
      <c r="B26" s="1"/>
      <c r="C26" s="214" t="s">
        <v>9</v>
      </c>
      <c r="D26" s="214"/>
      <c r="E26" s="214"/>
      <c r="F26" s="214"/>
      <c r="G26" s="214"/>
      <c r="H26" s="214"/>
    </row>
    <row r="27" spans="1:9" ht="28.35" customHeight="1" x14ac:dyDescent="0.2">
      <c r="A27" s="6"/>
      <c r="B27" s="1"/>
      <c r="C27" s="214" t="s">
        <v>10</v>
      </c>
      <c r="D27" s="214"/>
      <c r="E27" s="214"/>
      <c r="F27" s="214"/>
      <c r="G27" s="214"/>
      <c r="H27" s="214"/>
    </row>
    <row r="28" spans="1:9" ht="15.75" customHeight="1" x14ac:dyDescent="0.2">
      <c r="A28" s="6"/>
      <c r="B28" s="1"/>
      <c r="C28" s="214" t="s">
        <v>11</v>
      </c>
      <c r="D28" s="214"/>
      <c r="E28" s="214"/>
      <c r="F28" s="214"/>
      <c r="G28" s="214"/>
      <c r="H28" s="214"/>
    </row>
    <row r="29" spans="1:9" ht="14.25" x14ac:dyDescent="0.2">
      <c r="A29" s="6"/>
      <c r="B29" s="1"/>
      <c r="C29" s="8"/>
      <c r="D29" s="8"/>
      <c r="E29" s="8"/>
      <c r="F29" s="8"/>
      <c r="G29" s="8"/>
      <c r="H29" s="8"/>
    </row>
    <row r="30" spans="1:9" ht="14.25" x14ac:dyDescent="0.2">
      <c r="A30" s="6"/>
      <c r="B30" s="8"/>
      <c r="C30" s="8"/>
      <c r="D30" s="8"/>
      <c r="E30" s="8"/>
      <c r="F30" s="8"/>
      <c r="G30" s="8"/>
    </row>
    <row r="31" spans="1:9" ht="14.25" x14ac:dyDescent="0.2">
      <c r="A31" s="6"/>
      <c r="B31" s="8"/>
      <c r="C31" s="8"/>
      <c r="D31" s="8"/>
      <c r="E31" s="8"/>
      <c r="F31" s="8"/>
      <c r="G31" s="8"/>
    </row>
    <row r="32" spans="1:9" ht="14.25" x14ac:dyDescent="0.2">
      <c r="A32" s="1"/>
      <c r="B32" s="1"/>
      <c r="C32" s="1"/>
      <c r="D32" s="1"/>
      <c r="E32" s="1"/>
      <c r="F32" s="1"/>
      <c r="G32" s="1"/>
      <c r="H32" s="1"/>
    </row>
    <row r="33" spans="1:8" ht="14.25" x14ac:dyDescent="0.2">
      <c r="A33" s="1"/>
      <c r="B33" s="1"/>
      <c r="C33" s="1"/>
      <c r="D33" s="213"/>
      <c r="E33" s="213"/>
      <c r="F33" s="213"/>
      <c r="G33" s="213"/>
      <c r="H33" s="213"/>
    </row>
    <row r="34" spans="1:8" ht="14.25" x14ac:dyDescent="0.2">
      <c r="A34" s="1"/>
      <c r="B34" s="1"/>
      <c r="C34" s="1"/>
      <c r="D34" s="1"/>
      <c r="E34" s="1"/>
      <c r="F34" s="1"/>
      <c r="G34" s="1"/>
      <c r="H34" s="1"/>
    </row>
    <row r="35" spans="1:8" ht="14.25" x14ac:dyDescent="0.2">
      <c r="B35" s="1"/>
      <c r="C35" s="1"/>
      <c r="E35" s="1"/>
      <c r="F35" s="1"/>
    </row>
    <row r="36" spans="1:8" ht="14.25" x14ac:dyDescent="0.2">
      <c r="B36" s="1"/>
      <c r="C36" s="1"/>
      <c r="E36" s="1"/>
      <c r="F36" s="1"/>
    </row>
  </sheetData>
  <sheetProtection selectLockedCells="1" selectUnlockedCells="1"/>
  <mergeCells count="6">
    <mergeCell ref="D33:H33"/>
    <mergeCell ref="C17:H17"/>
    <mergeCell ref="B20:H20"/>
    <mergeCell ref="C26:H26"/>
    <mergeCell ref="C27:H27"/>
    <mergeCell ref="C28:H28"/>
  </mergeCells>
  <phoneticPr fontId="5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Roman,Navadno"&amp;12&amp;A</oddHeader>
    <oddFooter>&amp;C&amp;"Times New Roman,Navadno"&amp;12Stran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A3" sqref="A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3</vt:i4>
      </vt:variant>
    </vt:vector>
  </HeadingPairs>
  <TitlesOfParts>
    <vt:vector size="9" baseType="lpstr">
      <vt:lpstr>Rekapitulacija</vt:lpstr>
      <vt:lpstr>1_Etaža</vt:lpstr>
      <vt:lpstr>2_Etaža</vt:lpstr>
      <vt:lpstr>3_Etaža</vt:lpstr>
      <vt:lpstr>list1.</vt:lpstr>
      <vt:lpstr>List1</vt:lpstr>
      <vt:lpstr>'1_Etaža'!Področje_tiskanja</vt:lpstr>
      <vt:lpstr>'2_Etaža'!Področje_tiskanja</vt:lpstr>
      <vt:lpstr>'3_Etaža'!Področje_tiskanja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Rojc</dc:creator>
  <cp:lastModifiedBy>Robert Rojc</cp:lastModifiedBy>
  <cp:lastPrinted>2018-08-16T08:15:31Z</cp:lastPrinted>
  <dcterms:created xsi:type="dcterms:W3CDTF">2017-07-17T11:45:20Z</dcterms:created>
  <dcterms:modified xsi:type="dcterms:W3CDTF">2018-08-16T08:33:18Z</dcterms:modified>
</cp:coreProperties>
</file>